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.fritsch\Desktop\"/>
    </mc:Choice>
  </mc:AlternateContent>
  <workbookProtection workbookPassword="8FB9" lockStructure="1"/>
  <bookViews>
    <workbookView xWindow="0" yWindow="0" windowWidth="26595" windowHeight="14070" tabRatio="835" xr2:uid="{00000000-000D-0000-FFFF-FFFF00000000}"/>
  </bookViews>
  <sheets>
    <sheet name="Allgemein" sheetId="1" r:id="rId1"/>
    <sheet name="FBB" sheetId="16" r:id="rId2"/>
    <sheet name="FBB2" sheetId="18" r:id="rId3"/>
    <sheet name="Öffentlichkeitsarbeit" sheetId="8" r:id="rId4"/>
    <sheet name="EAMA" sheetId="17" r:id="rId5"/>
    <sheet name="Netzwerkarbeit" sheetId="14" r:id="rId6"/>
    <sheet name="Konzeptioneller Bereich" sheetId="13" r:id="rId7"/>
  </sheets>
  <definedNames>
    <definedName name="Anzahl" localSheetId="4">#REF!</definedName>
    <definedName name="Anzahl" localSheetId="1">FBB!$B$107</definedName>
    <definedName name="Anzahl" localSheetId="2">'FBB2'!$B$107</definedName>
    <definedName name="Anzahl">#REF!</definedName>
    <definedName name="Anzahl1" localSheetId="4">#REF!</definedName>
    <definedName name="Anzahl1" localSheetId="1">FBB!$B$107</definedName>
    <definedName name="Anzahl1" localSheetId="2">'FBB2'!$B$107</definedName>
    <definedName name="Anzahl1">#REF!</definedName>
    <definedName name="_xlnm.Print_Area" localSheetId="0">Allgemein!$A$1:$K$304</definedName>
    <definedName name="Z_55449A09_5D5F_4629_90BC_E0952DF490DE_.wvu.PrintArea" localSheetId="0" hidden="1">Allgemein!$A$1:$K$304</definedName>
  </definedNames>
  <calcPr calcId="171027"/>
  <customWorkbookViews>
    <customWorkbookView name="Jürgen Klapper - Persönliche Ansicht" guid="{55449A09-5D5F-4629-90BC-E0952DF490DE}" mergeInterval="0" personalView="1" maximized="1" windowWidth="1360" windowHeight="523" activeSheetId="2"/>
  </customWorkbookViews>
  <fileRecoveryPr autoRecover="0"/>
</workbook>
</file>

<file path=xl/calcChain.xml><?xml version="1.0" encoding="utf-8"?>
<calcChain xmlns="http://schemas.openxmlformats.org/spreadsheetml/2006/main">
  <c r="G48" i="1" l="1"/>
  <c r="A37" i="1" l="1"/>
  <c r="H163" i="1" l="1"/>
  <c r="H164" i="1"/>
  <c r="H165" i="1"/>
  <c r="H166" i="1"/>
  <c r="H167" i="1"/>
  <c r="H168" i="1"/>
  <c r="H169" i="1"/>
  <c r="H170" i="1"/>
  <c r="H162" i="1"/>
  <c r="G202" i="1" l="1"/>
  <c r="G201" i="1"/>
  <c r="G200" i="1"/>
  <c r="G199" i="1"/>
  <c r="G198" i="1"/>
  <c r="G197" i="1"/>
  <c r="G196" i="1"/>
  <c r="J107" i="18"/>
  <c r="I107" i="18"/>
  <c r="K107" i="18" s="1"/>
  <c r="G107" i="18"/>
  <c r="F107" i="18"/>
  <c r="E107" i="18"/>
  <c r="F108" i="18" s="1"/>
  <c r="J107" i="16"/>
  <c r="I107" i="16"/>
  <c r="G107" i="16"/>
  <c r="F107" i="16"/>
  <c r="E107" i="16"/>
  <c r="N106" i="18"/>
  <c r="M106" i="18"/>
  <c r="K106" i="18"/>
  <c r="H106" i="18"/>
  <c r="L106" i="18" s="1"/>
  <c r="N106" i="16"/>
  <c r="M106" i="16"/>
  <c r="K106" i="16"/>
  <c r="H106" i="16"/>
  <c r="L106" i="16" s="1"/>
  <c r="E108" i="18" l="1"/>
  <c r="F108" i="16"/>
  <c r="G206" i="1"/>
  <c r="E108" i="16"/>
  <c r="O106" i="18"/>
  <c r="O106" i="16"/>
  <c r="D103" i="8"/>
  <c r="F105" i="17" l="1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F103" i="14" l="1"/>
  <c r="F102" i="14"/>
  <c r="F103" i="13"/>
  <c r="E103" i="13"/>
  <c r="F102" i="13"/>
  <c r="E102" i="13"/>
  <c r="F101" i="13"/>
  <c r="E101" i="13"/>
  <c r="F100" i="13"/>
  <c r="E100" i="13"/>
  <c r="F99" i="13"/>
  <c r="E99" i="13"/>
  <c r="F98" i="13"/>
  <c r="E98" i="13"/>
  <c r="F97" i="13"/>
  <c r="E97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4" i="13"/>
  <c r="F104" i="13" s="1"/>
  <c r="G104" i="13" l="1"/>
  <c r="E104" i="13"/>
  <c r="H77" i="18"/>
  <c r="O77" i="18" s="1"/>
  <c r="K77" i="18"/>
  <c r="K76" i="18"/>
  <c r="H76" i="18"/>
  <c r="O76" i="18" s="1"/>
  <c r="K75" i="18"/>
  <c r="H75" i="18"/>
  <c r="K74" i="18"/>
  <c r="H74" i="18"/>
  <c r="O74" i="18" s="1"/>
  <c r="K73" i="18"/>
  <c r="H73" i="18"/>
  <c r="K72" i="18"/>
  <c r="H72" i="18"/>
  <c r="O72" i="18" s="1"/>
  <c r="K71" i="18"/>
  <c r="H71" i="18"/>
  <c r="K70" i="18"/>
  <c r="H70" i="18"/>
  <c r="O70" i="18" s="1"/>
  <c r="K69" i="18"/>
  <c r="H69" i="18"/>
  <c r="K68" i="18"/>
  <c r="H68" i="18"/>
  <c r="O68" i="18" s="1"/>
  <c r="K67" i="18"/>
  <c r="H67" i="18"/>
  <c r="K66" i="18"/>
  <c r="H66" i="18"/>
  <c r="K65" i="18"/>
  <c r="H65" i="18"/>
  <c r="K64" i="18"/>
  <c r="H64" i="18"/>
  <c r="K63" i="18"/>
  <c r="H63" i="18"/>
  <c r="K62" i="18"/>
  <c r="H62" i="18"/>
  <c r="O62" i="18" s="1"/>
  <c r="K61" i="18"/>
  <c r="H61" i="18"/>
  <c r="K60" i="18"/>
  <c r="H60" i="18"/>
  <c r="O60" i="18" s="1"/>
  <c r="K59" i="18"/>
  <c r="H59" i="18"/>
  <c r="K58" i="18"/>
  <c r="H58" i="18"/>
  <c r="O58" i="18" s="1"/>
  <c r="K57" i="18"/>
  <c r="H57" i="18"/>
  <c r="K56" i="18"/>
  <c r="H56" i="18"/>
  <c r="O56" i="18" s="1"/>
  <c r="K55" i="18"/>
  <c r="H55" i="18"/>
  <c r="K54" i="18"/>
  <c r="H54" i="18"/>
  <c r="O54" i="18" s="1"/>
  <c r="K53" i="18"/>
  <c r="H53" i="18"/>
  <c r="K52" i="18"/>
  <c r="H52" i="18"/>
  <c r="O52" i="18" s="1"/>
  <c r="K51" i="18"/>
  <c r="H51" i="18"/>
  <c r="K50" i="18"/>
  <c r="H50" i="18"/>
  <c r="K49" i="18"/>
  <c r="H49" i="18"/>
  <c r="K48" i="18"/>
  <c r="H48" i="18"/>
  <c r="K47" i="18"/>
  <c r="H47" i="18"/>
  <c r="K46" i="18"/>
  <c r="H46" i="18"/>
  <c r="O46" i="18" s="1"/>
  <c r="K45" i="18"/>
  <c r="H45" i="18"/>
  <c r="K44" i="18"/>
  <c r="H44" i="18"/>
  <c r="O44" i="18" s="1"/>
  <c r="K43" i="18"/>
  <c r="H43" i="18"/>
  <c r="K42" i="18"/>
  <c r="H42" i="18"/>
  <c r="O42" i="18" s="1"/>
  <c r="K41" i="18"/>
  <c r="H41" i="18"/>
  <c r="K40" i="18"/>
  <c r="H40" i="18"/>
  <c r="O40" i="18" s="1"/>
  <c r="K39" i="18"/>
  <c r="H39" i="18"/>
  <c r="K38" i="18"/>
  <c r="H38" i="18"/>
  <c r="O38" i="18" s="1"/>
  <c r="K37" i="18"/>
  <c r="H37" i="18"/>
  <c r="K36" i="18"/>
  <c r="H36" i="18"/>
  <c r="O36" i="18" s="1"/>
  <c r="K35" i="18"/>
  <c r="H35" i="18"/>
  <c r="K34" i="18"/>
  <c r="H34" i="18"/>
  <c r="K33" i="18"/>
  <c r="H33" i="18"/>
  <c r="K32" i="18"/>
  <c r="H32" i="18"/>
  <c r="K31" i="18"/>
  <c r="H31" i="18"/>
  <c r="K30" i="18"/>
  <c r="H30" i="18"/>
  <c r="O30" i="18" s="1"/>
  <c r="K29" i="18"/>
  <c r="H29" i="18"/>
  <c r="K28" i="18"/>
  <c r="H28" i="18"/>
  <c r="O28" i="18" s="1"/>
  <c r="K27" i="18"/>
  <c r="H27" i="18"/>
  <c r="K26" i="18"/>
  <c r="H26" i="18"/>
  <c r="O26" i="18" s="1"/>
  <c r="K25" i="18"/>
  <c r="H25" i="18"/>
  <c r="K24" i="18"/>
  <c r="H24" i="18"/>
  <c r="O24" i="18" s="1"/>
  <c r="K23" i="18"/>
  <c r="H23" i="18"/>
  <c r="K22" i="18"/>
  <c r="H22" i="18"/>
  <c r="O22" i="18" s="1"/>
  <c r="K21" i="18"/>
  <c r="H21" i="18"/>
  <c r="K20" i="18"/>
  <c r="H20" i="18"/>
  <c r="O20" i="18" s="1"/>
  <c r="K19" i="18"/>
  <c r="H19" i="18"/>
  <c r="K18" i="18"/>
  <c r="H18" i="18"/>
  <c r="K17" i="18"/>
  <c r="H17" i="18"/>
  <c r="K16" i="18"/>
  <c r="H16" i="18"/>
  <c r="K15" i="18"/>
  <c r="H15" i="18"/>
  <c r="K14" i="18"/>
  <c r="H14" i="18"/>
  <c r="O14" i="18" s="1"/>
  <c r="K13" i="18"/>
  <c r="H13" i="18"/>
  <c r="K12" i="18"/>
  <c r="H12" i="18"/>
  <c r="O12" i="18" s="1"/>
  <c r="K11" i="18"/>
  <c r="H11" i="18"/>
  <c r="K10" i="18"/>
  <c r="H10" i="18"/>
  <c r="O10" i="18" s="1"/>
  <c r="K9" i="18"/>
  <c r="H9" i="18"/>
  <c r="K8" i="18"/>
  <c r="H8" i="18"/>
  <c r="O8" i="18" s="1"/>
  <c r="K7" i="18"/>
  <c r="H7" i="18"/>
  <c r="N105" i="18"/>
  <c r="M105" i="18"/>
  <c r="K105" i="18"/>
  <c r="H105" i="18"/>
  <c r="L105" i="18" s="1"/>
  <c r="N104" i="18"/>
  <c r="M104" i="18"/>
  <c r="K104" i="18"/>
  <c r="H104" i="18"/>
  <c r="O104" i="18" s="1"/>
  <c r="N103" i="18"/>
  <c r="M103" i="18"/>
  <c r="K103" i="18"/>
  <c r="H103" i="18"/>
  <c r="L103" i="18" s="1"/>
  <c r="N102" i="18"/>
  <c r="M102" i="18"/>
  <c r="K102" i="18"/>
  <c r="H102" i="18"/>
  <c r="O102" i="18" s="1"/>
  <c r="N101" i="18"/>
  <c r="M101" i="18"/>
  <c r="K101" i="18"/>
  <c r="H101" i="18"/>
  <c r="L101" i="18" s="1"/>
  <c r="N100" i="18"/>
  <c r="M100" i="18"/>
  <c r="K100" i="18"/>
  <c r="H100" i="18"/>
  <c r="O100" i="18" s="1"/>
  <c r="N99" i="18"/>
  <c r="M99" i="18"/>
  <c r="K99" i="18"/>
  <c r="H99" i="18"/>
  <c r="O99" i="18" s="1"/>
  <c r="N98" i="18"/>
  <c r="M98" i="18"/>
  <c r="K98" i="18"/>
  <c r="H98" i="18"/>
  <c r="O98" i="18" s="1"/>
  <c r="N97" i="18"/>
  <c r="M97" i="18"/>
  <c r="K97" i="18"/>
  <c r="H97" i="18"/>
  <c r="L97" i="18" s="1"/>
  <c r="N96" i="18"/>
  <c r="M96" i="18"/>
  <c r="K96" i="18"/>
  <c r="H96" i="18"/>
  <c r="O96" i="18" s="1"/>
  <c r="N95" i="18"/>
  <c r="M95" i="18"/>
  <c r="K95" i="18"/>
  <c r="H95" i="18"/>
  <c r="O95" i="18" s="1"/>
  <c r="N94" i="18"/>
  <c r="M94" i="18"/>
  <c r="K94" i="18"/>
  <c r="H94" i="18"/>
  <c r="O94" i="18" s="1"/>
  <c r="N93" i="18"/>
  <c r="M93" i="18"/>
  <c r="K93" i="18"/>
  <c r="H93" i="18"/>
  <c r="L93" i="18" s="1"/>
  <c r="N92" i="18"/>
  <c r="M92" i="18"/>
  <c r="K92" i="18"/>
  <c r="H92" i="18"/>
  <c r="O92" i="18" s="1"/>
  <c r="N91" i="18"/>
  <c r="M91" i="18"/>
  <c r="L91" i="18"/>
  <c r="K91" i="18"/>
  <c r="H91" i="18"/>
  <c r="O91" i="18" s="1"/>
  <c r="N90" i="18"/>
  <c r="M90" i="18"/>
  <c r="K90" i="18"/>
  <c r="H90" i="18"/>
  <c r="O90" i="18" s="1"/>
  <c r="N89" i="18"/>
  <c r="M89" i="18"/>
  <c r="K89" i="18"/>
  <c r="H89" i="18"/>
  <c r="L89" i="18" s="1"/>
  <c r="N88" i="18"/>
  <c r="M88" i="18"/>
  <c r="K88" i="18"/>
  <c r="H88" i="18"/>
  <c r="O88" i="18" s="1"/>
  <c r="N87" i="18"/>
  <c r="M87" i="18"/>
  <c r="L87" i="18"/>
  <c r="K87" i="18"/>
  <c r="H87" i="18"/>
  <c r="O87" i="18" s="1"/>
  <c r="N86" i="18"/>
  <c r="M86" i="18"/>
  <c r="K86" i="18"/>
  <c r="H86" i="18"/>
  <c r="O86" i="18" s="1"/>
  <c r="N85" i="18"/>
  <c r="M85" i="18"/>
  <c r="K85" i="18"/>
  <c r="H85" i="18"/>
  <c r="L85" i="18" s="1"/>
  <c r="N84" i="18"/>
  <c r="M84" i="18"/>
  <c r="K84" i="18"/>
  <c r="H84" i="18"/>
  <c r="O84" i="18" s="1"/>
  <c r="N83" i="18"/>
  <c r="M83" i="18"/>
  <c r="K83" i="18"/>
  <c r="H83" i="18"/>
  <c r="O83" i="18" s="1"/>
  <c r="N82" i="18"/>
  <c r="M82" i="18"/>
  <c r="K82" i="18"/>
  <c r="H82" i="18"/>
  <c r="O82" i="18" s="1"/>
  <c r="N81" i="18"/>
  <c r="M81" i="18"/>
  <c r="K81" i="18"/>
  <c r="H81" i="18"/>
  <c r="L81" i="18" s="1"/>
  <c r="N80" i="18"/>
  <c r="M80" i="18"/>
  <c r="K80" i="18"/>
  <c r="H80" i="18"/>
  <c r="O80" i="18" s="1"/>
  <c r="N79" i="18"/>
  <c r="M79" i="18"/>
  <c r="K79" i="18"/>
  <c r="H79" i="18"/>
  <c r="O79" i="18" s="1"/>
  <c r="N78" i="18"/>
  <c r="M78" i="18"/>
  <c r="K78" i="18"/>
  <c r="H78" i="18"/>
  <c r="O78" i="18" s="1"/>
  <c r="N77" i="18"/>
  <c r="M77" i="18"/>
  <c r="N76" i="18"/>
  <c r="M76" i="18"/>
  <c r="O75" i="18"/>
  <c r="N75" i="18"/>
  <c r="M75" i="18"/>
  <c r="L75" i="18"/>
  <c r="N74" i="18"/>
  <c r="M74" i="18"/>
  <c r="O73" i="18"/>
  <c r="N73" i="18"/>
  <c r="M73" i="18"/>
  <c r="L73" i="18"/>
  <c r="N72" i="18"/>
  <c r="M72" i="18"/>
  <c r="O71" i="18"/>
  <c r="N71" i="18"/>
  <c r="M71" i="18"/>
  <c r="L71" i="18"/>
  <c r="N70" i="18"/>
  <c r="M70" i="18"/>
  <c r="O69" i="18"/>
  <c r="N69" i="18"/>
  <c r="M69" i="18"/>
  <c r="L69" i="18"/>
  <c r="N68" i="18"/>
  <c r="M68" i="18"/>
  <c r="O67" i="18"/>
  <c r="N67" i="18"/>
  <c r="M67" i="18"/>
  <c r="L67" i="18"/>
  <c r="N66" i="18"/>
  <c r="M66" i="18"/>
  <c r="O66" i="18"/>
  <c r="O65" i="18"/>
  <c r="N65" i="18"/>
  <c r="M65" i="18"/>
  <c r="L65" i="18"/>
  <c r="N64" i="18"/>
  <c r="M64" i="18"/>
  <c r="O64" i="18"/>
  <c r="O63" i="18"/>
  <c r="N63" i="18"/>
  <c r="M63" i="18"/>
  <c r="L63" i="18"/>
  <c r="N62" i="18"/>
  <c r="M62" i="18"/>
  <c r="O61" i="18"/>
  <c r="N61" i="18"/>
  <c r="M61" i="18"/>
  <c r="L61" i="18"/>
  <c r="N60" i="18"/>
  <c r="M60" i="18"/>
  <c r="O59" i="18"/>
  <c r="N59" i="18"/>
  <c r="M59" i="18"/>
  <c r="L59" i="18"/>
  <c r="N58" i="18"/>
  <c r="M58" i="18"/>
  <c r="O57" i="18"/>
  <c r="N57" i="18"/>
  <c r="M57" i="18"/>
  <c r="L57" i="18"/>
  <c r="N56" i="18"/>
  <c r="M56" i="18"/>
  <c r="O55" i="18"/>
  <c r="N55" i="18"/>
  <c r="M55" i="18"/>
  <c r="L55" i="18"/>
  <c r="N54" i="18"/>
  <c r="M54" i="18"/>
  <c r="O53" i="18"/>
  <c r="N53" i="18"/>
  <c r="M53" i="18"/>
  <c r="L53" i="18"/>
  <c r="N52" i="18"/>
  <c r="M52" i="18"/>
  <c r="O51" i="18"/>
  <c r="N51" i="18"/>
  <c r="M51" i="18"/>
  <c r="L51" i="18"/>
  <c r="N50" i="18"/>
  <c r="M50" i="18"/>
  <c r="O50" i="18"/>
  <c r="O49" i="18"/>
  <c r="N49" i="18"/>
  <c r="M49" i="18"/>
  <c r="L49" i="18"/>
  <c r="N48" i="18"/>
  <c r="M48" i="18"/>
  <c r="O48" i="18"/>
  <c r="O47" i="18"/>
  <c r="N47" i="18"/>
  <c r="M47" i="18"/>
  <c r="L47" i="18"/>
  <c r="N46" i="18"/>
  <c r="M46" i="18"/>
  <c r="O45" i="18"/>
  <c r="N45" i="18"/>
  <c r="M45" i="18"/>
  <c r="L45" i="18"/>
  <c r="N44" i="18"/>
  <c r="M44" i="18"/>
  <c r="O43" i="18"/>
  <c r="N43" i="18"/>
  <c r="M43" i="18"/>
  <c r="L43" i="18"/>
  <c r="N42" i="18"/>
  <c r="M42" i="18"/>
  <c r="O41" i="18"/>
  <c r="N41" i="18"/>
  <c r="M41" i="18"/>
  <c r="L41" i="18"/>
  <c r="N40" i="18"/>
  <c r="M40" i="18"/>
  <c r="O39" i="18"/>
  <c r="N39" i="18"/>
  <c r="M39" i="18"/>
  <c r="L39" i="18"/>
  <c r="N38" i="18"/>
  <c r="M38" i="18"/>
  <c r="O37" i="18"/>
  <c r="N37" i="18"/>
  <c r="M37" i="18"/>
  <c r="L37" i="18"/>
  <c r="N36" i="18"/>
  <c r="M36" i="18"/>
  <c r="O35" i="18"/>
  <c r="N35" i="18"/>
  <c r="M35" i="18"/>
  <c r="L35" i="18"/>
  <c r="N34" i="18"/>
  <c r="M34" i="18"/>
  <c r="O34" i="18"/>
  <c r="O33" i="18"/>
  <c r="N33" i="18"/>
  <c r="M33" i="18"/>
  <c r="L33" i="18"/>
  <c r="N32" i="18"/>
  <c r="M32" i="18"/>
  <c r="O32" i="18"/>
  <c r="O31" i="18"/>
  <c r="N31" i="18"/>
  <c r="M31" i="18"/>
  <c r="L31" i="18"/>
  <c r="N30" i="18"/>
  <c r="M30" i="18"/>
  <c r="O29" i="18"/>
  <c r="N29" i="18"/>
  <c r="M29" i="18"/>
  <c r="L29" i="18"/>
  <c r="N28" i="18"/>
  <c r="M28" i="18"/>
  <c r="O27" i="18"/>
  <c r="N27" i="18"/>
  <c r="M27" i="18"/>
  <c r="L27" i="18"/>
  <c r="N26" i="18"/>
  <c r="M26" i="18"/>
  <c r="O25" i="18"/>
  <c r="N25" i="18"/>
  <c r="M25" i="18"/>
  <c r="L25" i="18"/>
  <c r="N24" i="18"/>
  <c r="M24" i="18"/>
  <c r="O23" i="18"/>
  <c r="N23" i="18"/>
  <c r="M23" i="18"/>
  <c r="L23" i="18"/>
  <c r="N22" i="18"/>
  <c r="M22" i="18"/>
  <c r="O21" i="18"/>
  <c r="N21" i="18"/>
  <c r="M21" i="18"/>
  <c r="L21" i="18"/>
  <c r="N20" i="18"/>
  <c r="M20" i="18"/>
  <c r="O19" i="18"/>
  <c r="N19" i="18"/>
  <c r="M19" i="18"/>
  <c r="L19" i="18"/>
  <c r="N18" i="18"/>
  <c r="M18" i="18"/>
  <c r="O18" i="18"/>
  <c r="O17" i="18"/>
  <c r="N17" i="18"/>
  <c r="M17" i="18"/>
  <c r="L17" i="18"/>
  <c r="N16" i="18"/>
  <c r="M16" i="18"/>
  <c r="O16" i="18"/>
  <c r="O15" i="18"/>
  <c r="N15" i="18"/>
  <c r="M15" i="18"/>
  <c r="L15" i="18"/>
  <c r="N14" i="18"/>
  <c r="M14" i="18"/>
  <c r="O13" i="18"/>
  <c r="N13" i="18"/>
  <c r="M13" i="18"/>
  <c r="L13" i="18"/>
  <c r="N12" i="18"/>
  <c r="M12" i="18"/>
  <c r="O11" i="18"/>
  <c r="N11" i="18"/>
  <c r="M11" i="18"/>
  <c r="L11" i="18"/>
  <c r="N10" i="18"/>
  <c r="M10" i="18"/>
  <c r="O9" i="18"/>
  <c r="N9" i="18"/>
  <c r="M9" i="18"/>
  <c r="L9" i="18"/>
  <c r="N8" i="18"/>
  <c r="M8" i="18"/>
  <c r="O7" i="18"/>
  <c r="N7" i="18"/>
  <c r="N107" i="18" s="1"/>
  <c r="M7" i="18"/>
  <c r="L7" i="18"/>
  <c r="M107" i="18" l="1"/>
  <c r="H107" i="18"/>
  <c r="O103" i="18"/>
  <c r="O105" i="18"/>
  <c r="L83" i="18"/>
  <c r="L99" i="18"/>
  <c r="L79" i="18"/>
  <c r="L95" i="18"/>
  <c r="O81" i="18"/>
  <c r="O107" i="18" s="1"/>
  <c r="O85" i="18"/>
  <c r="O89" i="18"/>
  <c r="O93" i="18"/>
  <c r="O97" i="18"/>
  <c r="O101" i="18"/>
  <c r="L77" i="18"/>
  <c r="K108" i="18"/>
  <c r="I108" i="18"/>
  <c r="L8" i="18"/>
  <c r="L107" i="18" s="1"/>
  <c r="L10" i="18"/>
  <c r="L12" i="18"/>
  <c r="L14" i="18"/>
  <c r="L16" i="18"/>
  <c r="L18" i="18"/>
  <c r="L20" i="18"/>
  <c r="L22" i="18"/>
  <c r="L24" i="18"/>
  <c r="L26" i="18"/>
  <c r="L28" i="18"/>
  <c r="L30" i="18"/>
  <c r="L32" i="18"/>
  <c r="L34" i="18"/>
  <c r="L36" i="18"/>
  <c r="L38" i="18"/>
  <c r="L40" i="18"/>
  <c r="L42" i="18"/>
  <c r="L44" i="18"/>
  <c r="L46" i="18"/>
  <c r="L48" i="18"/>
  <c r="L50" i="18"/>
  <c r="L52" i="18"/>
  <c r="L54" i="18"/>
  <c r="L56" i="18"/>
  <c r="L58" i="18"/>
  <c r="L60" i="18"/>
  <c r="L62" i="18"/>
  <c r="L64" i="18"/>
  <c r="L66" i="18"/>
  <c r="L68" i="18"/>
  <c r="L70" i="18"/>
  <c r="L72" i="18"/>
  <c r="L74" i="18"/>
  <c r="L76" i="18"/>
  <c r="L78" i="18"/>
  <c r="L80" i="18"/>
  <c r="L82" i="18"/>
  <c r="L84" i="18"/>
  <c r="L86" i="18"/>
  <c r="L88" i="18"/>
  <c r="L90" i="18"/>
  <c r="L92" i="18"/>
  <c r="L94" i="18"/>
  <c r="L96" i="18"/>
  <c r="L98" i="18"/>
  <c r="L100" i="18"/>
  <c r="L102" i="18"/>
  <c r="L104" i="18"/>
  <c r="J108" i="18"/>
  <c r="G108" i="18" l="1"/>
  <c r="H108" i="18"/>
  <c r="G207" i="1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N8" i="16" l="1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7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7" i="16"/>
  <c r="M18" i="16"/>
  <c r="M19" i="16"/>
  <c r="M8" i="16"/>
  <c r="M9" i="16"/>
  <c r="M10" i="16"/>
  <c r="M11" i="16"/>
  <c r="M12" i="16"/>
  <c r="M13" i="16"/>
  <c r="M14" i="16"/>
  <c r="M15" i="16"/>
  <c r="M16" i="16"/>
  <c r="M7" i="16"/>
  <c r="N107" i="16" l="1"/>
  <c r="M107" i="16"/>
  <c r="G203" i="1" s="1"/>
  <c r="E106" i="17"/>
  <c r="C238" i="1" s="1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R6" i="17"/>
  <c r="Q6" i="17"/>
  <c r="Q106" i="17" s="1"/>
  <c r="P6" i="17"/>
  <c r="O6" i="17"/>
  <c r="N6" i="17"/>
  <c r="M6" i="17"/>
  <c r="M106" i="17" s="1"/>
  <c r="L6" i="17"/>
  <c r="K6" i="17"/>
  <c r="J6" i="17"/>
  <c r="I6" i="17"/>
  <c r="I106" i="17" s="1"/>
  <c r="H6" i="17"/>
  <c r="G6" i="17"/>
  <c r="F6" i="17"/>
  <c r="F106" i="17" s="1"/>
  <c r="K105" i="16"/>
  <c r="K104" i="16"/>
  <c r="K103" i="16"/>
  <c r="K102" i="16"/>
  <c r="K101" i="16"/>
  <c r="O101" i="16"/>
  <c r="K100" i="16"/>
  <c r="O100" i="16"/>
  <c r="K99" i="16"/>
  <c r="K98" i="16"/>
  <c r="K97" i="16"/>
  <c r="K96" i="16"/>
  <c r="K95" i="16"/>
  <c r="K94" i="16"/>
  <c r="L93" i="16"/>
  <c r="K93" i="16"/>
  <c r="O93" i="16"/>
  <c r="L92" i="16"/>
  <c r="K92" i="16"/>
  <c r="O92" i="16"/>
  <c r="K91" i="16"/>
  <c r="K90" i="16"/>
  <c r="K89" i="16"/>
  <c r="O89" i="16"/>
  <c r="K88" i="16"/>
  <c r="K87" i="16"/>
  <c r="K86" i="16"/>
  <c r="L85" i="16"/>
  <c r="K85" i="16"/>
  <c r="O85" i="16"/>
  <c r="K84" i="16"/>
  <c r="O84" i="16"/>
  <c r="K83" i="16"/>
  <c r="K82" i="16"/>
  <c r="K81" i="16"/>
  <c r="O81" i="16"/>
  <c r="K80" i="16"/>
  <c r="K79" i="16"/>
  <c r="K78" i="16"/>
  <c r="K77" i="16"/>
  <c r="O77" i="16"/>
  <c r="K76" i="16"/>
  <c r="K75" i="16"/>
  <c r="K74" i="16"/>
  <c r="L73" i="16"/>
  <c r="K73" i="16"/>
  <c r="O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L57" i="16"/>
  <c r="K57" i="16"/>
  <c r="O57" i="16"/>
  <c r="K56" i="16"/>
  <c r="K55" i="16"/>
  <c r="K54" i="16"/>
  <c r="K53" i="16"/>
  <c r="L52" i="16"/>
  <c r="K52" i="16"/>
  <c r="O52" i="16"/>
  <c r="K51" i="16"/>
  <c r="K50" i="16"/>
  <c r="K49" i="16"/>
  <c r="K48" i="16"/>
  <c r="K47" i="16"/>
  <c r="K46" i="16"/>
  <c r="K45" i="16"/>
  <c r="O45" i="16"/>
  <c r="K44" i="16"/>
  <c r="O44" i="16"/>
  <c r="K43" i="16"/>
  <c r="K42" i="16"/>
  <c r="K41" i="16"/>
  <c r="K40" i="16"/>
  <c r="K39" i="16"/>
  <c r="K38" i="16"/>
  <c r="K37" i="16"/>
  <c r="O37" i="16"/>
  <c r="K36" i="16"/>
  <c r="K35" i="16"/>
  <c r="K34" i="16"/>
  <c r="K33" i="16"/>
  <c r="O33" i="16"/>
  <c r="K32" i="16"/>
  <c r="K31" i="16"/>
  <c r="K30" i="16"/>
  <c r="K29" i="16"/>
  <c r="O29" i="16"/>
  <c r="K28" i="16"/>
  <c r="O28" i="16"/>
  <c r="K27" i="16"/>
  <c r="K26" i="16"/>
  <c r="K25" i="16"/>
  <c r="K24" i="16"/>
  <c r="K23" i="16"/>
  <c r="K22" i="16"/>
  <c r="L21" i="16"/>
  <c r="K21" i="16"/>
  <c r="O21" i="16"/>
  <c r="K20" i="16"/>
  <c r="K19" i="16"/>
  <c r="K18" i="16"/>
  <c r="K17" i="16"/>
  <c r="K16" i="16"/>
  <c r="K15" i="16"/>
  <c r="K14" i="16"/>
  <c r="K13" i="16"/>
  <c r="O13" i="16"/>
  <c r="K12" i="16"/>
  <c r="O12" i="16"/>
  <c r="K11" i="16"/>
  <c r="K10" i="16"/>
  <c r="K9" i="16"/>
  <c r="K8" i="16"/>
  <c r="K7" i="16"/>
  <c r="H7" i="16"/>
  <c r="H107" i="16" s="1"/>
  <c r="H106" i="17" l="1"/>
  <c r="L106" i="17"/>
  <c r="P106" i="17"/>
  <c r="J106" i="17"/>
  <c r="N106" i="17"/>
  <c r="R106" i="17"/>
  <c r="G106" i="17"/>
  <c r="K106" i="17"/>
  <c r="O106" i="17"/>
  <c r="O7" i="16"/>
  <c r="L18" i="16"/>
  <c r="O18" i="16"/>
  <c r="L22" i="16"/>
  <c r="O22" i="16"/>
  <c r="L26" i="16"/>
  <c r="O26" i="16"/>
  <c r="L40" i="16"/>
  <c r="O40" i="16"/>
  <c r="L47" i="16"/>
  <c r="O47" i="16"/>
  <c r="L51" i="16"/>
  <c r="O51" i="16"/>
  <c r="L58" i="16"/>
  <c r="O58" i="16"/>
  <c r="L62" i="16"/>
  <c r="O62" i="16"/>
  <c r="L66" i="16"/>
  <c r="O66" i="16"/>
  <c r="L70" i="16"/>
  <c r="O70" i="16"/>
  <c r="L91" i="16"/>
  <c r="O91" i="16"/>
  <c r="L94" i="16"/>
  <c r="O94" i="16"/>
  <c r="L98" i="16"/>
  <c r="O98" i="16"/>
  <c r="L105" i="16"/>
  <c r="O105" i="16"/>
  <c r="L36" i="16"/>
  <c r="O36" i="16"/>
  <c r="L19" i="16"/>
  <c r="O19" i="16"/>
  <c r="L77" i="16"/>
  <c r="L29" i="16"/>
  <c r="L23" i="16"/>
  <c r="O23" i="16"/>
  <c r="L27" i="16"/>
  <c r="O27" i="16"/>
  <c r="L30" i="16"/>
  <c r="O30" i="16"/>
  <c r="L33" i="16"/>
  <c r="L41" i="16"/>
  <c r="O41" i="16"/>
  <c r="L44" i="16"/>
  <c r="L48" i="16"/>
  <c r="O48" i="16"/>
  <c r="L59" i="16"/>
  <c r="O59" i="16"/>
  <c r="L63" i="16"/>
  <c r="O63" i="16"/>
  <c r="L67" i="16"/>
  <c r="O67" i="16"/>
  <c r="L71" i="16"/>
  <c r="O71" i="16"/>
  <c r="L78" i="16"/>
  <c r="O78" i="16"/>
  <c r="L81" i="16"/>
  <c r="L95" i="16"/>
  <c r="O95" i="16"/>
  <c r="L99" i="16"/>
  <c r="O99" i="16"/>
  <c r="L102" i="16"/>
  <c r="O102" i="16"/>
  <c r="L54" i="16"/>
  <c r="O54" i="16"/>
  <c r="L55" i="16"/>
  <c r="O55" i="16"/>
  <c r="L16" i="16"/>
  <c r="O16" i="16"/>
  <c r="L20" i="16"/>
  <c r="O20" i="16"/>
  <c r="L34" i="16"/>
  <c r="O34" i="16"/>
  <c r="L37" i="16"/>
  <c r="L56" i="16"/>
  <c r="O56" i="16"/>
  <c r="L75" i="16"/>
  <c r="O75" i="16"/>
  <c r="L82" i="16"/>
  <c r="O82" i="16"/>
  <c r="L74" i="16"/>
  <c r="O74" i="16"/>
  <c r="L31" i="16"/>
  <c r="O31" i="16"/>
  <c r="L38" i="16"/>
  <c r="O38" i="16"/>
  <c r="L60" i="16"/>
  <c r="O60" i="16"/>
  <c r="L72" i="16"/>
  <c r="O72" i="16"/>
  <c r="L88" i="16"/>
  <c r="O88" i="16"/>
  <c r="L24" i="16"/>
  <c r="O24" i="16"/>
  <c r="L64" i="16"/>
  <c r="O64" i="16"/>
  <c r="L103" i="16"/>
  <c r="O103" i="16"/>
  <c r="L17" i="16"/>
  <c r="O17" i="16"/>
  <c r="L35" i="16"/>
  <c r="O35" i="16"/>
  <c r="L45" i="16"/>
  <c r="L53" i="16"/>
  <c r="O53" i="16"/>
  <c r="L76" i="16"/>
  <c r="O76" i="16"/>
  <c r="L83" i="16"/>
  <c r="O83" i="16"/>
  <c r="L86" i="16"/>
  <c r="O86" i="16"/>
  <c r="L89" i="16"/>
  <c r="L87" i="16"/>
  <c r="O87" i="16"/>
  <c r="L84" i="16"/>
  <c r="L101" i="16"/>
  <c r="L42" i="16"/>
  <c r="O42" i="16"/>
  <c r="L49" i="16"/>
  <c r="O49" i="16"/>
  <c r="L68" i="16"/>
  <c r="O68" i="16"/>
  <c r="L79" i="16"/>
  <c r="O79" i="16"/>
  <c r="L96" i="16"/>
  <c r="O96" i="16"/>
  <c r="L13" i="16"/>
  <c r="L25" i="16"/>
  <c r="O25" i="16"/>
  <c r="L28" i="16"/>
  <c r="L32" i="16"/>
  <c r="O32" i="16"/>
  <c r="L39" i="16"/>
  <c r="O39" i="16"/>
  <c r="L43" i="16"/>
  <c r="O43" i="16"/>
  <c r="L46" i="16"/>
  <c r="O46" i="16"/>
  <c r="L50" i="16"/>
  <c r="O50" i="16"/>
  <c r="L61" i="16"/>
  <c r="O61" i="16"/>
  <c r="L65" i="16"/>
  <c r="O65" i="16"/>
  <c r="L69" i="16"/>
  <c r="O69" i="16"/>
  <c r="L80" i="16"/>
  <c r="O80" i="16"/>
  <c r="L90" i="16"/>
  <c r="O90" i="16"/>
  <c r="L97" i="16"/>
  <c r="O97" i="16"/>
  <c r="L100" i="16"/>
  <c r="L104" i="16"/>
  <c r="O104" i="16"/>
  <c r="L8" i="16"/>
  <c r="O8" i="16"/>
  <c r="L10" i="16"/>
  <c r="O10" i="16"/>
  <c r="L15" i="16"/>
  <c r="O15" i="16"/>
  <c r="K107" i="16"/>
  <c r="L9" i="16"/>
  <c r="O9" i="16"/>
  <c r="L11" i="16"/>
  <c r="O11" i="16"/>
  <c r="L12" i="16"/>
  <c r="L14" i="16"/>
  <c r="O14" i="16"/>
  <c r="C242" i="1"/>
  <c r="B238" i="1"/>
  <c r="L7" i="16"/>
  <c r="I108" i="16"/>
  <c r="J108" i="16"/>
  <c r="L107" i="16" l="1"/>
  <c r="O107" i="16"/>
  <c r="K108" i="16"/>
  <c r="G208" i="1"/>
  <c r="B240" i="1"/>
  <c r="B243" i="1"/>
  <c r="B242" i="1"/>
  <c r="C244" i="1"/>
  <c r="B239" i="1"/>
  <c r="C239" i="1"/>
  <c r="C243" i="1"/>
  <c r="B241" i="1"/>
  <c r="C240" i="1"/>
  <c r="B244" i="1"/>
  <c r="C241" i="1"/>
  <c r="G205" i="1" l="1"/>
  <c r="G204" i="1"/>
  <c r="H108" i="16"/>
  <c r="G108" i="16"/>
  <c r="B181" i="1"/>
  <c r="B182" i="1" s="1"/>
  <c r="B190" i="1" l="1"/>
  <c r="A191" i="1" s="1"/>
  <c r="F4" i="14" l="1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4" i="14" l="1"/>
  <c r="B251" i="1" s="1"/>
  <c r="E104" i="14"/>
  <c r="D104" i="14"/>
  <c r="C104" i="14"/>
  <c r="F154" i="1" l="1"/>
  <c r="G144" i="1" s="1"/>
  <c r="B254" i="1" l="1"/>
  <c r="B253" i="1"/>
  <c r="B252" i="1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D104" i="13" s="1"/>
  <c r="B264" i="1" l="1"/>
  <c r="B262" i="1"/>
  <c r="B265" i="1"/>
  <c r="B263" i="1"/>
  <c r="C219" i="1" l="1"/>
  <c r="D219" i="1"/>
  <c r="E219" i="1"/>
  <c r="F219" i="1"/>
  <c r="G219" i="1"/>
  <c r="H219" i="1"/>
  <c r="G163" i="1"/>
  <c r="G164" i="1"/>
  <c r="G165" i="1"/>
  <c r="G166" i="1"/>
  <c r="G167" i="1"/>
  <c r="G168" i="1"/>
  <c r="G169" i="1"/>
  <c r="G170" i="1"/>
  <c r="D135" i="1"/>
  <c r="A82" i="1"/>
  <c r="B81" i="1"/>
  <c r="I90" i="1" s="1"/>
  <c r="B83" i="1" s="1"/>
  <c r="J116" i="1" l="1"/>
  <c r="J117" i="1"/>
  <c r="J118" i="1"/>
  <c r="J115" i="1"/>
  <c r="C90" i="1" l="1"/>
  <c r="D90" i="1"/>
  <c r="E90" i="1"/>
  <c r="F90" i="1"/>
  <c r="G90" i="1"/>
  <c r="H90" i="1"/>
  <c r="B90" i="1"/>
  <c r="I239" i="1" l="1"/>
  <c r="J238" i="1" s="1"/>
  <c r="B219" i="1"/>
  <c r="I218" i="1"/>
  <c r="I217" i="1"/>
  <c r="I216" i="1"/>
  <c r="G162" i="1"/>
  <c r="C139" i="1"/>
  <c r="C138" i="1"/>
  <c r="C137" i="1"/>
  <c r="C136" i="1"/>
  <c r="H119" i="1"/>
  <c r="I117" i="1" s="1"/>
  <c r="F119" i="1"/>
  <c r="G116" i="1" s="1"/>
  <c r="D119" i="1"/>
  <c r="B119" i="1"/>
  <c r="B109" i="1"/>
  <c r="B102" i="1"/>
  <c r="A182" i="1" s="1"/>
  <c r="I89" i="1"/>
  <c r="I88" i="1"/>
  <c r="I87" i="1"/>
  <c r="I86" i="1"/>
  <c r="B68" i="1"/>
  <c r="A59" i="1"/>
  <c r="G58" i="1"/>
  <c r="E58" i="1"/>
  <c r="C44" i="1"/>
  <c r="G38" i="1"/>
  <c r="E38" i="1"/>
  <c r="A42" i="1" s="1"/>
  <c r="G32" i="1"/>
  <c r="E32" i="1"/>
  <c r="A35" i="1" l="1"/>
  <c r="E35" i="1"/>
  <c r="I219" i="1"/>
  <c r="C221" i="1" s="1"/>
  <c r="C102" i="1"/>
  <c r="C100" i="1"/>
  <c r="C101" i="1"/>
  <c r="C99" i="1"/>
  <c r="C108" i="1"/>
  <c r="C107" i="1"/>
  <c r="C117" i="1"/>
  <c r="G150" i="1"/>
  <c r="G152" i="1"/>
  <c r="A155" i="1"/>
  <c r="G153" i="1"/>
  <c r="G147" i="1"/>
  <c r="G151" i="1"/>
  <c r="G149" i="1"/>
  <c r="G146" i="1"/>
  <c r="G148" i="1"/>
  <c r="C106" i="1"/>
  <c r="D186" i="1"/>
  <c r="B230" i="1"/>
  <c r="C109" i="1"/>
  <c r="J119" i="1"/>
  <c r="A120" i="1" s="1"/>
  <c r="B140" i="1"/>
  <c r="A141" i="1" s="1"/>
  <c r="F160" i="1"/>
  <c r="C81" i="1"/>
  <c r="C68" i="1"/>
  <c r="C65" i="1"/>
  <c r="C115" i="1"/>
  <c r="C116" i="1"/>
  <c r="C118" i="1"/>
  <c r="C185" i="1"/>
  <c r="I118" i="1"/>
  <c r="E116" i="1"/>
  <c r="J237" i="1"/>
  <c r="J239" i="1" s="1"/>
  <c r="I116" i="1"/>
  <c r="C64" i="1"/>
  <c r="E115" i="1"/>
  <c r="C66" i="1"/>
  <c r="E118" i="1"/>
  <c r="G118" i="1"/>
  <c r="C67" i="1"/>
  <c r="I115" i="1"/>
  <c r="E117" i="1"/>
  <c r="G154" i="1"/>
  <c r="G145" i="1"/>
  <c r="G117" i="1"/>
  <c r="G115" i="1"/>
  <c r="A172" i="1" l="1"/>
  <c r="G158" i="1"/>
  <c r="G159" i="1"/>
  <c r="J217" i="1"/>
  <c r="J218" i="1"/>
  <c r="G160" i="1"/>
  <c r="C188" i="1"/>
  <c r="D177" i="1"/>
  <c r="D179" i="1"/>
  <c r="C176" i="1"/>
  <c r="D178" i="1"/>
  <c r="C178" i="1"/>
  <c r="C177" i="1"/>
  <c r="C179" i="1"/>
  <c r="D176" i="1"/>
  <c r="C180" i="1"/>
  <c r="J216" i="1"/>
  <c r="C220" i="1"/>
  <c r="C140" i="1"/>
  <c r="C133" i="1"/>
  <c r="C132" i="1"/>
  <c r="C124" i="1"/>
  <c r="C131" i="1"/>
  <c r="C123" i="1"/>
  <c r="C130" i="1"/>
  <c r="C129" i="1"/>
  <c r="C128" i="1"/>
  <c r="C127" i="1"/>
  <c r="C125" i="1"/>
  <c r="C134" i="1"/>
  <c r="C126" i="1"/>
  <c r="F220" i="1"/>
  <c r="K117" i="1"/>
  <c r="I119" i="1"/>
  <c r="G119" i="1"/>
  <c r="E119" i="1"/>
  <c r="C119" i="1"/>
  <c r="B92" i="1"/>
  <c r="J219" i="1"/>
  <c r="E220" i="1"/>
  <c r="K115" i="1"/>
  <c r="K118" i="1"/>
  <c r="K116" i="1"/>
  <c r="C187" i="1"/>
  <c r="C175" i="1"/>
  <c r="D175" i="1"/>
  <c r="D187" i="1"/>
  <c r="C189" i="1"/>
  <c r="C181" i="1"/>
  <c r="D181" i="1" s="1"/>
  <c r="C190" i="1"/>
  <c r="C186" i="1"/>
  <c r="D185" i="1"/>
  <c r="D188" i="1"/>
  <c r="C77" i="1"/>
  <c r="J88" i="1"/>
  <c r="C91" i="1"/>
  <c r="G92" i="1"/>
  <c r="D91" i="1"/>
  <c r="E91" i="1"/>
  <c r="D92" i="1"/>
  <c r="C73" i="1"/>
  <c r="B91" i="1"/>
  <c r="C78" i="1"/>
  <c r="C72" i="1"/>
  <c r="C79" i="1"/>
  <c r="F92" i="1"/>
  <c r="J90" i="1"/>
  <c r="C74" i="1"/>
  <c r="C76" i="1"/>
  <c r="C75" i="1"/>
  <c r="F91" i="1"/>
  <c r="H91" i="1"/>
  <c r="E92" i="1"/>
  <c r="I91" i="1"/>
  <c r="G91" i="1"/>
  <c r="J86" i="1"/>
  <c r="C80" i="1"/>
  <c r="C92" i="1"/>
  <c r="J87" i="1"/>
  <c r="G221" i="1"/>
  <c r="B221" i="1"/>
  <c r="G220" i="1"/>
  <c r="D221" i="1"/>
  <c r="B220" i="1"/>
  <c r="F221" i="1"/>
  <c r="E221" i="1"/>
  <c r="D220" i="1"/>
  <c r="I220" i="1"/>
  <c r="H220" i="1"/>
  <c r="D190" i="1" l="1"/>
  <c r="K119" i="1"/>
</calcChain>
</file>

<file path=xl/sharedStrings.xml><?xml version="1.0" encoding="utf-8"?>
<sst xmlns="http://schemas.openxmlformats.org/spreadsheetml/2006/main" count="493" uniqueCount="266">
  <si>
    <t>Träger</t>
  </si>
  <si>
    <t>Spitzenverband</t>
  </si>
  <si>
    <t>Landkreis / Stadt</t>
  </si>
  <si>
    <t>Name</t>
  </si>
  <si>
    <t>Funktion</t>
  </si>
  <si>
    <t>Anzahl</t>
  </si>
  <si>
    <t>Gesamt</t>
  </si>
  <si>
    <t>Prozent</t>
  </si>
  <si>
    <t>Frauen</t>
  </si>
  <si>
    <t>Männer</t>
  </si>
  <si>
    <t>Ort</t>
  </si>
  <si>
    <t>Fax</t>
  </si>
  <si>
    <t>Telefon</t>
  </si>
  <si>
    <t>Strasse</t>
  </si>
  <si>
    <t>PLZ</t>
  </si>
  <si>
    <t xml:space="preserve">von       </t>
  </si>
  <si>
    <t>Gesamt Anzahl</t>
  </si>
  <si>
    <t>Geschlecht</t>
  </si>
  <si>
    <t>Gesamt Prozent</t>
  </si>
  <si>
    <t>bis</t>
  </si>
  <si>
    <t>Vorname</t>
  </si>
  <si>
    <r>
      <t xml:space="preserve">Dokumentationszeitraum </t>
    </r>
    <r>
      <rPr>
        <i/>
        <sz val="8"/>
        <color indexed="12"/>
        <rFont val="Arial"/>
        <family val="2"/>
      </rPr>
      <t>(bitte ggf. korrigieren)</t>
    </r>
  </si>
  <si>
    <t>unbekannt</t>
  </si>
  <si>
    <t>Standardisierte Jahresstatistik für Dienste der regionalen Offenen Behindertenarbeit</t>
  </si>
  <si>
    <t>Name des Dienstes</t>
  </si>
  <si>
    <t>Öffentlichkeitsarbeit</t>
  </si>
  <si>
    <t>FED</t>
  </si>
  <si>
    <t>Menschen mit vorrangiger geistiger Behinderung</t>
  </si>
  <si>
    <t>Menschen mit vorrangiger körperlicher Behinderung</t>
  </si>
  <si>
    <t>Menschen mit vorrangiger chronischer Erkrankung</t>
  </si>
  <si>
    <t>Menschen mit Mehrfachbehinderung</t>
  </si>
  <si>
    <t>Menschen mit Autismus</t>
  </si>
  <si>
    <t>Menschen mit seelischer Behinderung</t>
  </si>
  <si>
    <t>Angehörige von Menschen mit Behinderungen</t>
  </si>
  <si>
    <t>Personen aus dem weiteren sozialen Umfeld</t>
  </si>
  <si>
    <t>Wohnen</t>
  </si>
  <si>
    <t>Freizeit</t>
  </si>
  <si>
    <t xml:space="preserve">bis 6 </t>
  </si>
  <si>
    <t xml:space="preserve"> 7 - 21 </t>
  </si>
  <si>
    <t>10%-30%</t>
  </si>
  <si>
    <t>5%-20%</t>
  </si>
  <si>
    <t>5%-10%</t>
  </si>
  <si>
    <t>10%-20%</t>
  </si>
  <si>
    <t>Rahmenrichtwerte</t>
  </si>
  <si>
    <t xml:space="preserve"> 55 - 65 </t>
  </si>
  <si>
    <t>ambulant betreutes Wohnen</t>
  </si>
  <si>
    <t>telefonisch</t>
  </si>
  <si>
    <t>Zielgruppe</t>
  </si>
  <si>
    <t>Ehrenamtliche Mitarbeiter</t>
  </si>
  <si>
    <t>Öffnungszeiten</t>
  </si>
  <si>
    <t>Außenstelle/Außensprechstunde Adresse</t>
  </si>
  <si>
    <t>Bezeichnung der Veranstaltung (z.B. Kegeln, Kochkurs usw.)</t>
  </si>
  <si>
    <t>66 und älter</t>
  </si>
  <si>
    <t>Alter</t>
  </si>
  <si>
    <t>besetzte geförderte Stellenanteile im Jahresmittel (Ist-Stellen)</t>
  </si>
  <si>
    <t>durch-schnittliche Durch-führungs-dauer in Stunden (pro Einzel-Veran-staltung)</t>
  </si>
  <si>
    <t>Anzahl der Durch-führungen</t>
  </si>
  <si>
    <t>Teilnehmer Gesamt (Durch-schnitt pro Einzel-Veran-staltung)</t>
  </si>
  <si>
    <t>Gewinnung, Schulung und Koordination ehrenamtlicher Mitarbeiter</t>
  </si>
  <si>
    <t>Einbindung in bestehende Netzwerke (Netzwerkarbeit)</t>
  </si>
  <si>
    <t>Menschen mit sonstiger Behinderung</t>
  </si>
  <si>
    <t>% valide</t>
  </si>
  <si>
    <t>keine Weitervermittlung</t>
  </si>
  <si>
    <t>besetzte nicht geförderte Stellenanteile im Jahresmittel (Ist-Stellen)</t>
  </si>
  <si>
    <t xml:space="preserve"> </t>
  </si>
  <si>
    <t>Aufgabe</t>
  </si>
  <si>
    <t>Freizeit-, Bildungs- und Begegnungsmaßnahmen (FBB)</t>
  </si>
  <si>
    <t>Familienentlastender Dienst (FED)/(FUD)</t>
  </si>
  <si>
    <t>Menschen mit vorrangiger Sinnesbehinderung</t>
  </si>
  <si>
    <t xml:space="preserve"> 22 - 45</t>
  </si>
  <si>
    <t xml:space="preserve"> 46 - 54</t>
  </si>
  <si>
    <t>Gesamt % valide</t>
  </si>
  <si>
    <t>sonstige Wohnform</t>
  </si>
  <si>
    <t>Schwerpunkthemen der Beratung</t>
  </si>
  <si>
    <t>Teil 1: Dienstbezogene Angaben</t>
  </si>
  <si>
    <t>Angaben beziehen sich ausschließlich auf Personal im Rahmen der Aufgaben der OBA-Richtlinien</t>
  </si>
  <si>
    <t>1.3  Personalstruktur</t>
  </si>
  <si>
    <t xml:space="preserve">1.2  Verantwortlicher Ansprechpartner für Dokumentation/Statistik </t>
  </si>
  <si>
    <t>1.1  Allgemeine Angaben zum Dienst</t>
  </si>
  <si>
    <t>Verwaltungskräfte</t>
  </si>
  <si>
    <t xml:space="preserve">Teil 3: Bereich Allgemeine Beratung </t>
  </si>
  <si>
    <t>Durchschnittliche Durchführungsdauer in Stunden (pro Einzelveranstaltung)</t>
  </si>
  <si>
    <t>Anzahl der mehrtägigen (thematisch zusammenhängenen) Maßnahmen mit Übernachtung</t>
  </si>
  <si>
    <t>Anzahl der mehrtägigen (thematisch zusammenhängenen) Maßnahmen ohne Übernachtung</t>
  </si>
  <si>
    <t>Anzahl der Teilnehmer aus dem eigenen Dienst</t>
  </si>
  <si>
    <t>Ziel der Aktivität</t>
  </si>
  <si>
    <t>Grundbewilligung  gefördertes Personal   (Soll-Stellen)</t>
  </si>
  <si>
    <t>Fachkräfte (insgesamt)</t>
  </si>
  <si>
    <t>wenn keine eigene Durchführung, durch wen? (z.B. Nachbarschaftshilfe)</t>
  </si>
  <si>
    <t>Insgesamt</t>
  </si>
  <si>
    <t xml:space="preserve"> - davon mit Aufwandsentschädigung</t>
  </si>
  <si>
    <t xml:space="preserve"> - davon ohne Aufwandsentschädigung</t>
  </si>
  <si>
    <t xml:space="preserve"> - davon stundenweise beschäftigte Durchführungskräfte</t>
  </si>
  <si>
    <t xml:space="preserve"> - davon ehrenamtlich Tätige mit Aufwandsentschädigung</t>
  </si>
  <si>
    <t>1.4  Zeitanteile der Fachkräfte zur Aufgabenerfüllung (ohne Durchführungskräfte)</t>
  </si>
  <si>
    <t>E-Mail</t>
  </si>
  <si>
    <t xml:space="preserve">Teil 4: Organisation, Sicherstellung und Durchführung von Freizeit-, Bildungs- und Begegnungsmaßnahmen </t>
  </si>
  <si>
    <t>Anzahl der eintägigen Maßnahmen</t>
  </si>
  <si>
    <t>Teilnehmer MoB (Durchschnitt pro Einzelveranstaltung)</t>
  </si>
  <si>
    <t>Teilnehmer MmB (Durchschnitt pro Einzelveranstaltung)</t>
  </si>
  <si>
    <t>Teilnehmer MmB (Durch-schnitt pro Einzel-Veran-staltung)</t>
  </si>
  <si>
    <t>Dauer der Maßnahme *</t>
  </si>
  <si>
    <t>5.1 Alter und Geschlecht</t>
  </si>
  <si>
    <t>5.2 Zeitaufwand</t>
  </si>
  <si>
    <t>Teil 6: Öffentlichkeitsarbeit</t>
  </si>
  <si>
    <t>Teil 7: Gewinnung, Schulung und Koordination von ehrenamtlichen Mitarbeitern</t>
  </si>
  <si>
    <t>Teil 8: Netzwerkarbeit</t>
  </si>
  <si>
    <t>Teil 9: Fachliche Leitung des Dienstes - konzeptioneller Bereich unter Berücksichtung inklusiver Aspekte/Fortbildung</t>
  </si>
  <si>
    <t>Sonstige Bemerkungen (Freitext):</t>
  </si>
  <si>
    <t>Durchführung durch</t>
  </si>
  <si>
    <t>Durchschnittliche Anzahl beteiligter Durchführungskräfte des Dienstes (pro Einzelveranstaltung)</t>
  </si>
  <si>
    <t>* Erläuterung siehe Legende</t>
  </si>
  <si>
    <t>Gesamt *</t>
  </si>
  <si>
    <t>Bezugsgruppe: Alle beratenen Personen - weitere Spezifikationen siehe Legende</t>
  </si>
  <si>
    <t>Bezugsgruppe: Alle erstmals beratenen Personen - weitere Spezifikationen siehe Legende</t>
  </si>
  <si>
    <t>Gesamt **</t>
  </si>
  <si>
    <t>nicht zugeordnet / bestimmt *</t>
  </si>
  <si>
    <t>durch-schnittliche Anzahl beteiligter Durch-führungs-kräfte des Dienstes (pro Einzel-Veran-staltung)</t>
  </si>
  <si>
    <t>Von allen Durch-führungs-kräften des Dienstes insgesamt aufgewen-dete Stun-den (pro Einzel-Veran-staltung)</t>
  </si>
  <si>
    <t>Gesamt: Anzahl</t>
  </si>
  <si>
    <t xml:space="preserve"> - davon sonstige Fachkräfte (VG E8)</t>
  </si>
  <si>
    <t xml:space="preserve"> - davon Fachkräfte (VG E9)</t>
  </si>
  <si>
    <t>Anzahl der stundenweisen Maßnahmen</t>
  </si>
  <si>
    <t>bei Angehörigen</t>
  </si>
  <si>
    <r>
      <rPr>
        <b/>
        <sz val="8"/>
        <color rgb="FF7030A0"/>
        <rFont val="Arial"/>
        <family val="2"/>
      </rPr>
      <t>Bearbeitungshinweis:</t>
    </r>
    <r>
      <rPr>
        <sz val="8"/>
        <color rgb="FF7030A0"/>
        <rFont val="Arial"/>
        <family val="2"/>
      </rPr>
      <t xml:space="preserve"> Erzwingen einer neuen Zeile/eines Absatzes im Bemerkungsfeld mit der/den Tastenkombination/en ALT+Enter</t>
    </r>
  </si>
  <si>
    <t>Durchführungskräfte (insgesamt)</t>
  </si>
  <si>
    <t>Anzahl der Personen</t>
  </si>
  <si>
    <t>IST-Zeitanteile geförderte Fachkräfte</t>
  </si>
  <si>
    <t>IST-Zeitanteile nicht geförderte Fachkräfte</t>
  </si>
  <si>
    <t>sonstige Tagesstruktur (z.B. Ausbildung / Schule / Hochschule)</t>
  </si>
  <si>
    <t>schriftlich / per E-Mail / Online</t>
  </si>
  <si>
    <t>persönlich außerhalb des Dienstes / der Außenstelle</t>
  </si>
  <si>
    <t>persönlich im Dienst / in der Außenstelle</t>
  </si>
  <si>
    <t>mehr als 60 Minuten</t>
  </si>
  <si>
    <t>Art des Beratungsgesprächs</t>
  </si>
  <si>
    <t>Angehörige und Personen aus dem weiteren sozialen Umfeld</t>
  </si>
  <si>
    <t>sonstige Institutionen</t>
  </si>
  <si>
    <t>3.2  Anzahl der Beratungsgespräche (Kontakte)</t>
  </si>
  <si>
    <t>3.3  Kontaktart und -dauer</t>
  </si>
  <si>
    <t xml:space="preserve"> - 15 Minuten</t>
  </si>
  <si>
    <t>16 - 30 Minuten</t>
  </si>
  <si>
    <t>31 - 60 Minuten</t>
  </si>
  <si>
    <r>
      <t>3.4 Beratungsinhalte</t>
    </r>
    <r>
      <rPr>
        <sz val="9"/>
        <color theme="1"/>
        <rFont val="Arial"/>
        <family val="2"/>
      </rPr>
      <t xml:space="preserve"> (Mehrfachnennungen möglich)</t>
    </r>
  </si>
  <si>
    <t>ausschließlich Informationsvermittlung</t>
  </si>
  <si>
    <t>Inklusion und Teilhabe</t>
  </si>
  <si>
    <t>Menschen mit Behinderungen</t>
  </si>
  <si>
    <t>3.1  Anzahl der beratenen Personen</t>
  </si>
  <si>
    <t>Gesprächspartner in der Beratung</t>
  </si>
  <si>
    <t>Zielvereinbarungs-gespräch durchgeführt</t>
  </si>
  <si>
    <t>Kindergarten / Schule / Studium</t>
  </si>
  <si>
    <t>Ausbildung / Arbeit</t>
  </si>
  <si>
    <t xml:space="preserve"> - wenn sonstiges, welches weitere Schwerpunktthema</t>
  </si>
  <si>
    <t>Assistenz / Mobilität / Hilfsmittel</t>
  </si>
  <si>
    <t>Selbsthilfe</t>
  </si>
  <si>
    <t>Kontaktaufnahme zum regionalen OBA-Dienst über/durch …</t>
  </si>
  <si>
    <r>
      <rPr>
        <b/>
        <sz val="9"/>
        <rFont val="Arial"/>
        <family val="2"/>
      </rPr>
      <t>Leistungsträger</t>
    </r>
    <r>
      <rPr>
        <sz val="9"/>
        <rFont val="Arial"/>
        <family val="2"/>
      </rPr>
      <t xml:space="preserve">
z.B. Rentenversicherung / Pflegeversicherung / Sozialhilfeträger …</t>
    </r>
  </si>
  <si>
    <r>
      <rPr>
        <b/>
        <sz val="9"/>
        <rFont val="Arial"/>
        <family val="2"/>
      </rPr>
      <t xml:space="preserve">Soziales Umfeld </t>
    </r>
    <r>
      <rPr>
        <sz val="9"/>
        <rFont val="Arial"/>
        <family val="2"/>
      </rPr>
      <t xml:space="preserve">
z.B. Familie / Freunde / Bekannte / gesetzliche Betreuer / Nachbarschaftshilfen / Kirchengemeinden / Vereine …</t>
    </r>
  </si>
  <si>
    <t>Weitervermittlung in / an / zu ….</t>
  </si>
  <si>
    <t>selbstständiges Wohnen  (alleinlebend oder mit Partner/in)</t>
  </si>
  <si>
    <t>in einer Einrichtung</t>
  </si>
  <si>
    <t>keine institutionalisierte Tagesstruktur</t>
  </si>
  <si>
    <t>3.7  Wohnsituation</t>
  </si>
  <si>
    <t>3.8  Tagesstruktur</t>
  </si>
  <si>
    <t>Teil 5: Familienentlastender / familienunterstützender Dienst</t>
  </si>
  <si>
    <t>Zahl der FED- / FUD-Stunden</t>
  </si>
  <si>
    <t>Nr.</t>
  </si>
  <si>
    <t>Gesamtzahl der Maßnahmen</t>
  </si>
  <si>
    <t>Hier nur Darstellung der Summen- bzw. Durchschnittswerte - Die Dateneingabe erfolgt im Registerblatt "FBB"</t>
  </si>
  <si>
    <t xml:space="preserve"> - davon hauptberuflich beschäftigte Durchführungskräfte</t>
  </si>
  <si>
    <t>3.5  Kontaktaufnahme</t>
  </si>
  <si>
    <t>Wohnsituation der Menschen mit Behinderungen</t>
  </si>
  <si>
    <t>Tagesstruktur der Menschen mit Behinderungen</t>
  </si>
  <si>
    <t>Art der Maßnahme</t>
  </si>
  <si>
    <t>Form der Durchführung</t>
  </si>
  <si>
    <t>Anzahl der Maßnahmen</t>
  </si>
  <si>
    <t>7.1 Maßnahmen zur Gewinnung und Schulung</t>
  </si>
  <si>
    <t>7.2  Im Berichtsjahr neu gewonnene Kräfte</t>
  </si>
  <si>
    <t>Menschen ohne Behinderungen</t>
  </si>
  <si>
    <t>Hier nur Darstellung der Summenwerte - Die Dateneingabe für Tabelle 7.1 erfolgt im Registerblatt "EAMA"</t>
  </si>
  <si>
    <t xml:space="preserve">Die Dateneingabe für Tabelle 6 erfolgt im Registerblatt "Öffentlichkeitsarbeit" </t>
  </si>
  <si>
    <t>Thema / Inhalt</t>
  </si>
  <si>
    <t>Hier nur Darstellung der Summenwerte - Die Dateneingabe für Tabelle 8 erfolgt im Registerblatt "Netzwerkarbeit"</t>
  </si>
  <si>
    <t>Insgesamt durchgeführte Maßnahmen</t>
  </si>
  <si>
    <t xml:space="preserve"> - davon mit Beteiligten aus dem Bereich Behindertenhilfe</t>
  </si>
  <si>
    <t xml:space="preserve"> - davon mit sonstigen Akteuren / Institutionen des Sozialraums</t>
  </si>
  <si>
    <t xml:space="preserve"> - davon vom Dienst initiierte bzw. mitinitierte Maßnahmen</t>
  </si>
  <si>
    <t xml:space="preserve"> - davon selbst durchgeführte Maßnahmen zur Gewinnung</t>
  </si>
  <si>
    <t xml:space="preserve"> - davon In Kooperation durchgeführte Maßnahmen zur Gewinnung</t>
  </si>
  <si>
    <t xml:space="preserve"> - davon selbst durchgeführte Schulungen</t>
  </si>
  <si>
    <t xml:space="preserve"> - davon in Kooperation durchgeführte Schulungen</t>
  </si>
  <si>
    <r>
      <t>Teil 2: Soziodemograhische Daten</t>
    </r>
    <r>
      <rPr>
        <b/>
        <u/>
        <sz val="9"/>
        <rFont val="Arial"/>
        <family val="2"/>
      </rPr>
      <t/>
    </r>
  </si>
  <si>
    <t>2.1  Alle Nutzer des Dienstes</t>
  </si>
  <si>
    <t>Menschen mit (noch) nicht bekannter Behinderung</t>
  </si>
  <si>
    <t>2.3  Alter und Geschlecht der Menschen mit Behinderungen</t>
  </si>
  <si>
    <t>2.2  Personenkreis der Menschen mit Behinderungen</t>
  </si>
  <si>
    <t>Bereich</t>
  </si>
  <si>
    <t xml:space="preserve"> - davon im Bereich Konzept-/Qualitätsentwicklung</t>
  </si>
  <si>
    <t xml:space="preserve"> - davon im Bereich Schulungen für Personal</t>
  </si>
  <si>
    <t xml:space="preserve"> - davon im Bereich sonstiger Aktivitäten</t>
  </si>
  <si>
    <t>Gesamt Anzahl **</t>
  </si>
  <si>
    <t>* entspricht Zelle B109</t>
  </si>
  <si>
    <t>Bezugsgruppe: Kontakte aller beratenen Personen - weitere Spezifikationen siehe Legende</t>
  </si>
  <si>
    <r>
      <rPr>
        <b/>
        <sz val="9"/>
        <rFont val="Arial"/>
        <family val="2"/>
      </rPr>
      <t>Schule, Ausbildung, Arbeitsleben</t>
    </r>
    <r>
      <rPr>
        <sz val="9"/>
        <rFont val="Arial"/>
        <family val="2"/>
      </rPr>
      <t xml:space="preserve">
z.B. Arbeitgeber / Betrieb / Schule / Arbeits-Beschäftigungsprojekt / Integrationsunternehmen / WfbM / Förderstätte …</t>
    </r>
  </si>
  <si>
    <t>Weitervermittlung aller beratenen Klienten (des OBA-Dienstes) an/zu …</t>
  </si>
  <si>
    <t>** entspricht Zelle B81</t>
  </si>
  <si>
    <t>Überregionale OBA</t>
  </si>
  <si>
    <t>Gesamt: Durchschnitt (Spalte F: pro Maßnahme; Spalten G bis K: pro Einzelveranstaltung) **</t>
  </si>
  <si>
    <t>** Bitte beachten sie, dass in Spalte E der Wert 0 in der Durchschnittsberechnung berücksichtigt wird - soll der Wert nicht berücksichtigt werden muss die Zelle leer sein</t>
  </si>
  <si>
    <t>Teil 4: Organisation, Sicherstellung und Durchführung von Freizeit-, Bildungs- und Begegnungsmaßnahmen</t>
  </si>
  <si>
    <t>teilstationär (z.B. WfbM / Förderstätte / HPT / TENE)</t>
  </si>
  <si>
    <t>Eigeninitiative</t>
  </si>
  <si>
    <t>allgemeine Beratung</t>
  </si>
  <si>
    <t>Dauer des Beratungsgesprächs</t>
  </si>
  <si>
    <t>leistungsrechtliche Fragen</t>
  </si>
  <si>
    <t>persönliches Budget</t>
  </si>
  <si>
    <t>Fragen zur Lebensgestaltung / psychosozialen Situation</t>
  </si>
  <si>
    <t>* entspricht der Gesamtzahl der Beratungskontakte in Zelle B109 und Zelle J119</t>
  </si>
  <si>
    <t>sonstiges</t>
  </si>
  <si>
    <r>
      <rPr>
        <b/>
        <sz val="9"/>
        <rFont val="Arial"/>
        <family val="2"/>
      </rPr>
      <t>Gesundheitsdienste</t>
    </r>
    <r>
      <rPr>
        <sz val="9"/>
        <rFont val="Arial"/>
        <family val="2"/>
      </rPr>
      <t xml:space="preserve">
z.B. ärztliche/therapeutische Praxis / Krankenhaus(abteilung) / Rehabilitationseinrichtung …</t>
    </r>
  </si>
  <si>
    <r>
      <rPr>
        <b/>
        <sz val="9"/>
        <rFont val="Arial"/>
        <family val="2"/>
      </rPr>
      <t>Unterstützungs- und Betreuungsdienste</t>
    </r>
    <r>
      <rPr>
        <sz val="9"/>
        <rFont val="Arial"/>
        <family val="2"/>
      </rPr>
      <t xml:space="preserve">
z.B. ambulant betreutes oder stationäres Wohnen / Kita / SVE / HPT / IFF ...</t>
    </r>
  </si>
  <si>
    <t>allgemeiner Arbeitsmarkt</t>
  </si>
  <si>
    <t>Anzahl der von allen Durchführungskräften insgesamt durchschnittlich aufgewendete Stunden (pro Einzelveranstaltung)</t>
  </si>
  <si>
    <t>Anzahl der durch den OBA-Dienst durchgeführten Maßnahmen</t>
  </si>
  <si>
    <t>Anzahl der im Rahmen einer Kooperation durchgeführten Maßnahmen</t>
  </si>
  <si>
    <t>Anzahl der durch Andere durchgeführten Maßnahmen</t>
  </si>
  <si>
    <t>Teilnehmer insgesamt (Durchschnitt pro Einzelveranstaltung)</t>
  </si>
  <si>
    <t xml:space="preserve"> - davon von Anderen durchgeführte Schulungen</t>
  </si>
  <si>
    <t xml:space="preserve"> - davon von Anderen durchgeführte Maßnahmen zur Gewinnung</t>
  </si>
  <si>
    <t>1 = stundenweise</t>
  </si>
  <si>
    <t>2 = eintägig</t>
  </si>
  <si>
    <t>1 = durch den OBA-Dienst</t>
  </si>
  <si>
    <t>3 = mehrtägig ohne Übernachtung</t>
  </si>
  <si>
    <t>2 = im Rahmen einer Kooperation</t>
  </si>
  <si>
    <t>4 = mehrtägig mit Übernachtung</t>
  </si>
  <si>
    <t>3 = durch andere Institutionen</t>
  </si>
  <si>
    <t xml:space="preserve">* Hinweis: Die Durchführung von mehrtätigen Maßnahmen ist nicht Bestandteil der OBA-Richtlinie und dient zur Darstellung des Gesamtangebotes des Dienstes. </t>
  </si>
  <si>
    <t>Anzahl der Teil-nehmer aus dem eigenen Dienst</t>
  </si>
  <si>
    <t>1 = selbst durchgeführt</t>
  </si>
  <si>
    <t>2 = in Kooperation</t>
  </si>
  <si>
    <t>1 = Gewinnung</t>
  </si>
  <si>
    <t>3 = bei Anderen</t>
  </si>
  <si>
    <t>2 = Schulung</t>
  </si>
  <si>
    <t>Beteiligte aus dem Bereich Behindertenhilfe</t>
  </si>
  <si>
    <t>Sonstige Akteure / Institutionen des Sozialraums</t>
  </si>
  <si>
    <t>vom Dienst initiiert bzw. mitinitiiert</t>
  </si>
  <si>
    <t>1 = ja</t>
  </si>
  <si>
    <t>Hier nur Darstellung der Summenwerte - Die Dateneingabe für Tabelle 9 erfolgt im Registerblatt "Konzeptioneller Bereich"</t>
  </si>
  <si>
    <t>fachliche Leitung</t>
  </si>
  <si>
    <t xml:space="preserve">   Die Maßnahmen werden mit aufgezeigt, da die Organisation und Sicherstellung dieser Maßnahmen in der Leistungsbeschreibung enthalten sind.</t>
  </si>
  <si>
    <t>Bezugsgruppe: Menschen mit Behinderungen, die entweder selbst in Beratung waren oder ein/e Angehörige/r oder eine sonstige Person</t>
  </si>
  <si>
    <t>1=Konzept-/Qualitätsentwicklung
2=Fortbildung für Personal
3=sonstige Aktivität</t>
  </si>
  <si>
    <t>Teilnehmer    MoB (Durch-schnitt pro Einzel-Veran-staltung)</t>
  </si>
  <si>
    <t>1=nein, 2=ja</t>
  </si>
  <si>
    <t>Adressaten der Weitervermittlung</t>
  </si>
  <si>
    <t>Prozent **</t>
  </si>
  <si>
    <t>* entspricht Zelle B181</t>
  </si>
  <si>
    <t>Leistungsträger
z.B. Rentenversicherung / Pflegeversicherung / Sozialhilfeträger …</t>
  </si>
  <si>
    <r>
      <t xml:space="preserve">Soziales Umfeld 
</t>
    </r>
    <r>
      <rPr>
        <sz val="8"/>
        <rFont val="Arial"/>
        <family val="2"/>
      </rPr>
      <t>z.B. Familie / Freunde / Bekannte / gesetzliche Betreuer / Nachbarschaftshilfen / Kirchengemeinden / Vereine …</t>
    </r>
  </si>
  <si>
    <r>
      <t xml:space="preserve">Schule, Ausbildung, Arbeitsleben
</t>
    </r>
    <r>
      <rPr>
        <sz val="8"/>
        <rFont val="Arial"/>
        <family val="2"/>
      </rPr>
      <t>z.B. Arbeitgeber / Betrieb / Schule / Arbeits-/Beschäftigungsprojekt / Integrationsunternehmen / WfbM / Förderstätte …</t>
    </r>
  </si>
  <si>
    <r>
      <t xml:space="preserve">Gesundheitsdienste
</t>
    </r>
    <r>
      <rPr>
        <sz val="8"/>
        <rFont val="Arial"/>
        <family val="2"/>
      </rPr>
      <t>z.B. ärztliche/therapeutische Praxis / Krankenhaus(abteilung) / Rehabilitationseinrichtung …</t>
    </r>
  </si>
  <si>
    <r>
      <t xml:space="preserve">Unterstützungs- und Betreuungsdienste
</t>
    </r>
    <r>
      <rPr>
        <sz val="8"/>
        <rFont val="Arial"/>
        <family val="2"/>
      </rPr>
      <t>z.B. ambulant betreutes oder stationäres Wohnen / Kita / SVE / HPT / IFF …</t>
    </r>
  </si>
  <si>
    <r>
      <t xml:space="preserve">Beratungsstellen
</t>
    </r>
    <r>
      <rPr>
        <sz val="8"/>
        <rFont val="Arial"/>
        <family val="2"/>
      </rPr>
      <t>z.B. sozialpsychiatrischer Dienst / Eheberatung / Familienberatung / Erziehungsberatung / Schuldnerberatung / Suchtberatung  ...</t>
    </r>
  </si>
  <si>
    <t>* entspricht Zelle B102</t>
  </si>
  <si>
    <t>** bezogen auf die Gesamtzahl der Weitervermittelten</t>
  </si>
  <si>
    <r>
      <t xml:space="preserve">3.6  Vermittlung von Klienten aus dem Dienst an/zu </t>
    </r>
    <r>
      <rPr>
        <sz val="9"/>
        <rFont val="Arial"/>
        <family val="2"/>
      </rPr>
      <t>(bei den Adressaten der Vermittlungen Mehrfachnennungen möglich)</t>
    </r>
  </si>
  <si>
    <r>
      <rPr>
        <b/>
        <sz val="9"/>
        <rFont val="Arial"/>
        <family val="2"/>
      </rPr>
      <t>Beratungsstellen</t>
    </r>
    <r>
      <rPr>
        <sz val="9"/>
        <rFont val="Arial"/>
        <family val="2"/>
      </rPr>
      <t xml:space="preserve">
z.B. SPDI / Eheberatung / Familienberatung / Erziehungsberatung / Schuldnerberatung / Suchtberatung  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</si>
</sst>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&quot; &quot;[$€-407];[Red]&quot;-&quot;#,##0.00&quot; &quot;[$€-407]"/>
  </numFmts>
  <fonts count="62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u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8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1"/>
      <name val="Calibri"/>
      <family val="2"/>
    </font>
    <font>
      <i/>
      <sz val="9"/>
      <color indexed="12"/>
      <name val="Calibri"/>
      <family val="2"/>
    </font>
    <font>
      <sz val="10"/>
      <name val="Calibri"/>
      <family val="2"/>
    </font>
    <font>
      <b/>
      <i/>
      <sz val="8"/>
      <color indexed="10"/>
      <name val="Calibri"/>
      <family val="2"/>
    </font>
    <font>
      <u/>
      <sz val="10"/>
      <color rgb="FF0000FF"/>
      <name val="Arial2"/>
    </font>
    <font>
      <sz val="10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color theme="1"/>
      <name val="Arial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i/>
      <sz val="8"/>
      <color rgb="FFFF0000"/>
      <name val="Calibri"/>
      <family val="2"/>
    </font>
    <font>
      <sz val="8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8"/>
      <color rgb="FF0070C0"/>
      <name val="Arial"/>
      <family val="2"/>
    </font>
    <font>
      <b/>
      <sz val="8"/>
      <color rgb="FF7030A0"/>
      <name val="Arial"/>
      <family val="2"/>
    </font>
    <font>
      <b/>
      <i/>
      <sz val="8"/>
      <color rgb="FF7030A0"/>
      <name val="Arial"/>
      <family val="2"/>
    </font>
    <font>
      <i/>
      <sz val="10"/>
      <color indexed="12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8"/>
      <color theme="5" tint="-0.499984740745262"/>
      <name val="Arial"/>
      <family val="2"/>
    </font>
    <font>
      <sz val="8"/>
      <color theme="5" tint="-0.249977111117893"/>
      <name val="Arial"/>
      <family val="2"/>
    </font>
    <font>
      <sz val="10"/>
      <color theme="5" tint="-0.49998474074526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lightGray"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4"/>
        <b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5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" applyNumberFormat="0" applyAlignment="0" applyProtection="0"/>
    <xf numFmtId="0" fontId="26" fillId="8" borderId="2" applyNumberFormat="0" applyAlignment="0" applyProtection="0"/>
    <xf numFmtId="0" fontId="20" fillId="9" borderId="2" applyNumberFormat="0" applyAlignment="0" applyProtection="0"/>
    <xf numFmtId="0" fontId="15" fillId="0" borderId="3" applyNumberFormat="0" applyFill="0" applyAlignment="0" applyProtection="0"/>
    <xf numFmtId="0" fontId="15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/>
    <xf numFmtId="0" fontId="36" fillId="0" borderId="0"/>
    <xf numFmtId="0" fontId="1" fillId="10" borderId="5" applyNumberFormat="0" applyFont="0" applyBorder="0" applyAlignment="0">
      <alignment horizontal="left" vertical="center"/>
    </xf>
    <xf numFmtId="0" fontId="7" fillId="11" borderId="0" applyNumberFormat="0" applyBorder="0" applyAlignment="0"/>
    <xf numFmtId="0" fontId="37" fillId="21" borderId="0"/>
    <xf numFmtId="0" fontId="7" fillId="12" borderId="0" applyNumberFormat="0" applyBorder="0" applyAlignment="0"/>
    <xf numFmtId="0" fontId="27" fillId="3" borderId="0" applyNumberFormat="0" applyBorder="0" applyAlignment="0" applyProtection="0"/>
    <xf numFmtId="0" fontId="38" fillId="0" borderId="0">
      <alignment horizontal="center"/>
    </xf>
    <xf numFmtId="0" fontId="38" fillId="0" borderId="0">
      <alignment horizontal="center" textRotation="9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2" fillId="9" borderId="0" applyNumberFormat="0" applyBorder="0" applyAlignment="0" applyProtection="0"/>
    <xf numFmtId="0" fontId="7" fillId="13" borderId="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0"/>
    <xf numFmtId="165" fontId="39" fillId="0" borderId="0"/>
    <xf numFmtId="0" fontId="23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12" applyNumberFormat="0" applyAlignment="0" applyProtection="0"/>
    <xf numFmtId="0" fontId="58" fillId="0" borderId="0"/>
  </cellStyleXfs>
  <cellXfs count="388">
    <xf numFmtId="0" fontId="0" fillId="0" borderId="0" xfId="0"/>
    <xf numFmtId="0" fontId="4" fillId="16" borderId="13" xfId="15" applyNumberFormat="1" applyFont="1" applyFill="1" applyBorder="1" applyAlignment="1" applyProtection="1">
      <alignment horizontal="right" vertical="center" wrapText="1"/>
      <protection locked="0"/>
    </xf>
    <xf numFmtId="0" fontId="4" fillId="16" borderId="14" xfId="0" applyFont="1" applyFill="1" applyBorder="1" applyAlignment="1" applyProtection="1">
      <alignment vertical="center" wrapText="1"/>
      <protection locked="0"/>
    </xf>
    <xf numFmtId="0" fontId="3" fillId="22" borderId="13" xfId="0" applyFont="1" applyFill="1" applyBorder="1" applyAlignment="1" applyProtection="1">
      <alignment vertical="center" wrapText="1"/>
      <protection locked="0"/>
    </xf>
    <xf numFmtId="0" fontId="4" fillId="16" borderId="15" xfId="0" applyFont="1" applyFill="1" applyBorder="1" applyAlignment="1" applyProtection="1">
      <alignment vertical="center" wrapText="1"/>
      <protection locked="0"/>
    </xf>
    <xf numFmtId="0" fontId="4" fillId="22" borderId="15" xfId="0" applyFont="1" applyFill="1" applyBorder="1" applyAlignment="1" applyProtection="1">
      <alignment vertical="center" wrapText="1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/>
    </xf>
    <xf numFmtId="0" fontId="4" fillId="25" borderId="13" xfId="0" applyFont="1" applyFill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0" fillId="17" borderId="0" xfId="0" applyFill="1" applyBorder="1" applyAlignment="1" applyProtection="1">
      <alignment horizontal="center" vertical="center"/>
    </xf>
    <xf numFmtId="0" fontId="4" fillId="25" borderId="13" xfId="0" applyFont="1" applyFill="1" applyBorder="1" applyAlignment="1" applyProtection="1">
      <alignment vertical="center"/>
    </xf>
    <xf numFmtId="0" fontId="7" fillId="18" borderId="1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22" borderId="13" xfId="0" applyFont="1" applyFill="1" applyBorder="1" applyAlignment="1" applyProtection="1">
      <alignment vertical="center"/>
    </xf>
    <xf numFmtId="0" fontId="3" fillId="22" borderId="13" xfId="0" applyFont="1" applyFill="1" applyBorder="1" applyAlignment="1" applyProtection="1">
      <alignment vertical="center" wrapText="1"/>
    </xf>
    <xf numFmtId="164" fontId="3" fillId="22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4" fillId="24" borderId="18" xfId="0" applyFont="1" applyFill="1" applyBorder="1" applyAlignment="1" applyProtection="1">
      <alignment horizontal="center" vertical="center" wrapText="1"/>
    </xf>
    <xf numFmtId="17" fontId="4" fillId="24" borderId="18" xfId="0" applyNumberFormat="1" applyFont="1" applyFill="1" applyBorder="1" applyAlignment="1" applyProtection="1">
      <alignment horizontal="center" vertical="center" wrapText="1"/>
    </xf>
    <xf numFmtId="0" fontId="3" fillId="22" borderId="13" xfId="0" applyFont="1" applyFill="1" applyBorder="1" applyAlignment="1" applyProtection="1">
      <alignment horizontal="center" vertical="center" wrapText="1"/>
    </xf>
    <xf numFmtId="0" fontId="3" fillId="22" borderId="13" xfId="0" applyFont="1" applyFill="1" applyBorder="1" applyAlignment="1" applyProtection="1">
      <alignment horizontal="right" vertical="center"/>
    </xf>
    <xf numFmtId="164" fontId="3" fillId="22" borderId="13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/>
    </xf>
    <xf numFmtId="0" fontId="4" fillId="22" borderId="13" xfId="0" applyFont="1" applyFill="1" applyBorder="1" applyAlignment="1" applyProtection="1">
      <alignment horizontal="center" vertical="center" wrapText="1"/>
    </xf>
    <xf numFmtId="0" fontId="4" fillId="24" borderId="16" xfId="0" applyFont="1" applyFill="1" applyBorder="1" applyAlignment="1" applyProtection="1">
      <alignment vertical="center" wrapText="1"/>
    </xf>
    <xf numFmtId="1" fontId="3" fillId="22" borderId="13" xfId="0" applyNumberFormat="1" applyFont="1" applyFill="1" applyBorder="1" applyAlignment="1" applyProtection="1">
      <alignment vertical="center" wrapText="1"/>
    </xf>
    <xf numFmtId="164" fontId="3" fillId="22" borderId="13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/>
    </xf>
    <xf numFmtId="164" fontId="4" fillId="15" borderId="13" xfId="0" applyNumberFormat="1" applyFont="1" applyFill="1" applyBorder="1" applyAlignment="1" applyProtection="1">
      <alignment vertical="center" wrapText="1"/>
    </xf>
    <xf numFmtId="0" fontId="3" fillId="22" borderId="13" xfId="15" applyNumberFormat="1" applyFont="1" applyFill="1" applyBorder="1" applyAlignment="1" applyProtection="1">
      <alignment horizontal="right" vertical="center" wrapText="1"/>
    </xf>
    <xf numFmtId="0" fontId="50" fillId="0" borderId="0" xfId="0" applyFont="1" applyAlignment="1" applyProtection="1">
      <alignment vertical="center"/>
    </xf>
    <xf numFmtId="0" fontId="3" fillId="25" borderId="13" xfId="0" applyFont="1" applyFill="1" applyBorder="1" applyAlignment="1" applyProtection="1">
      <alignment vertical="center"/>
    </xf>
    <xf numFmtId="0" fontId="4" fillId="25" borderId="13" xfId="0" applyFont="1" applyFill="1" applyBorder="1" applyAlignment="1" applyProtection="1">
      <alignment horizontal="center" vertical="center" wrapText="1"/>
    </xf>
    <xf numFmtId="0" fontId="48" fillId="25" borderId="1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22" borderId="16" xfId="0" applyFont="1" applyFill="1" applyBorder="1" applyAlignment="1" applyProtection="1">
      <alignment vertical="center" wrapText="1"/>
    </xf>
    <xf numFmtId="1" fontId="3" fillId="22" borderId="13" xfId="0" applyNumberFormat="1" applyFont="1" applyFill="1" applyBorder="1" applyAlignment="1" applyProtection="1">
      <alignment vertical="center"/>
    </xf>
    <xf numFmtId="0" fontId="7" fillId="25" borderId="1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164" fontId="4" fillId="18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164" fontId="3" fillId="22" borderId="15" xfId="0" applyNumberFormat="1" applyFont="1" applyFill="1" applyBorder="1" applyAlignment="1" applyProtection="1">
      <alignment vertical="center" wrapText="1"/>
    </xf>
    <xf numFmtId="0" fontId="44" fillId="0" borderId="0" xfId="0" applyFont="1" applyAlignment="1" applyProtection="1">
      <alignment vertical="center"/>
    </xf>
    <xf numFmtId="0" fontId="45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2" fontId="4" fillId="22" borderId="15" xfId="0" applyNumberFormat="1" applyFont="1" applyFill="1" applyBorder="1" applyAlignment="1" applyProtection="1">
      <alignment vertical="center" wrapText="1"/>
    </xf>
    <xf numFmtId="0" fontId="42" fillId="0" borderId="0" xfId="0" applyFont="1" applyFill="1" applyAlignment="1" applyProtection="1">
      <alignment vertical="center"/>
    </xf>
    <xf numFmtId="0" fontId="43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25" borderId="1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22" borderId="13" xfId="0" applyFont="1" applyFill="1" applyBorder="1" applyAlignment="1" applyProtection="1">
      <alignment horizontal="center" vertical="center"/>
    </xf>
    <xf numFmtId="0" fontId="7" fillId="22" borderId="18" xfId="0" applyFont="1" applyFill="1" applyBorder="1" applyAlignment="1" applyProtection="1">
      <alignment horizontal="center" vertical="center"/>
    </xf>
    <xf numFmtId="164" fontId="4" fillId="22" borderId="13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3" fillId="18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</xf>
    <xf numFmtId="1" fontId="4" fillId="22" borderId="13" xfId="0" applyNumberFormat="1" applyFont="1" applyFill="1" applyBorder="1" applyAlignment="1" applyProtection="1">
      <alignment vertical="center" wrapText="1"/>
    </xf>
    <xf numFmtId="1" fontId="4" fillId="22" borderId="19" xfId="0" applyNumberFormat="1" applyFont="1" applyFill="1" applyBorder="1" applyAlignment="1" applyProtection="1">
      <alignment vertical="center" wrapText="1"/>
    </xf>
    <xf numFmtId="1" fontId="4" fillId="22" borderId="15" xfId="0" applyNumberFormat="1" applyFont="1" applyFill="1" applyBorder="1" applyAlignment="1" applyProtection="1">
      <alignment vertical="center" wrapText="1"/>
    </xf>
    <xf numFmtId="0" fontId="54" fillId="0" borderId="0" xfId="0" applyFont="1" applyFill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 wrapText="1"/>
    </xf>
    <xf numFmtId="10" fontId="4" fillId="0" borderId="0" xfId="0" applyNumberFormat="1" applyFont="1" applyAlignment="1" applyProtection="1">
      <alignment vertical="center"/>
    </xf>
    <xf numFmtId="0" fontId="41" fillId="0" borderId="0" xfId="0" applyFont="1" applyFill="1" applyBorder="1" applyAlignment="1" applyProtection="1">
      <alignment horizontal="left" vertical="center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4" fillId="24" borderId="16" xfId="0" applyFont="1" applyFill="1" applyBorder="1" applyAlignment="1" applyProtection="1">
      <alignment vertical="center" wrapText="1"/>
    </xf>
    <xf numFmtId="0" fontId="57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3" fillId="15" borderId="20" xfId="0" applyFont="1" applyFill="1" applyBorder="1" applyAlignment="1" applyProtection="1">
      <alignment vertical="center"/>
    </xf>
    <xf numFmtId="0" fontId="4" fillId="24" borderId="16" xfId="0" applyFont="1" applyFill="1" applyBorder="1" applyAlignment="1" applyProtection="1">
      <alignment vertical="center" wrapText="1"/>
    </xf>
    <xf numFmtId="0" fontId="3" fillId="22" borderId="16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 wrapText="1"/>
    </xf>
    <xf numFmtId="0" fontId="4" fillId="25" borderId="13" xfId="0" applyFont="1" applyFill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vertical="center" wrapText="1"/>
    </xf>
    <xf numFmtId="0" fontId="0" fillId="25" borderId="13" xfId="0" applyFill="1" applyBorder="1" applyAlignment="1" applyProtection="1">
      <alignment vertical="center"/>
    </xf>
    <xf numFmtId="0" fontId="3" fillId="25" borderId="13" xfId="0" applyNumberFormat="1" applyFont="1" applyFill="1" applyBorder="1" applyAlignment="1" applyProtection="1">
      <alignment vertical="center" wrapText="1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3" fillId="0" borderId="0" xfId="74" applyFont="1" applyAlignment="1" applyProtection="1">
      <alignment vertical="center"/>
    </xf>
    <xf numFmtId="0" fontId="0" fillId="0" borderId="0" xfId="0" applyBorder="1"/>
    <xf numFmtId="0" fontId="4" fillId="15" borderId="13" xfId="0" applyFont="1" applyFill="1" applyBorder="1" applyAlignment="1" applyProtection="1">
      <alignment horizontal="center" vertical="center" wrapText="1"/>
    </xf>
    <xf numFmtId="0" fontId="4" fillId="23" borderId="13" xfId="15" applyNumberFormat="1" applyFont="1" applyFill="1" applyBorder="1" applyAlignment="1" applyProtection="1">
      <alignment horizontal="right" vertical="center" wrapText="1"/>
      <protection locked="0"/>
    </xf>
    <xf numFmtId="164" fontId="4" fillId="23" borderId="13" xfId="0" applyNumberFormat="1" applyFont="1" applyFill="1" applyBorder="1" applyAlignment="1" applyProtection="1">
      <alignment vertical="center" wrapText="1"/>
    </xf>
    <xf numFmtId="1" fontId="3" fillId="22" borderId="15" xfId="0" applyNumberFormat="1" applyFont="1" applyFill="1" applyBorder="1" applyAlignment="1" applyProtection="1">
      <alignment vertical="center" wrapText="1"/>
    </xf>
    <xf numFmtId="0" fontId="4" fillId="24" borderId="16" xfId="45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vertical="center"/>
    </xf>
    <xf numFmtId="0" fontId="7" fillId="25" borderId="15" xfId="0" applyFont="1" applyFill="1" applyBorder="1" applyAlignment="1" applyProtection="1">
      <alignment horizontal="center" vertical="center"/>
    </xf>
    <xf numFmtId="0" fontId="7" fillId="25" borderId="19" xfId="0" applyFont="1" applyFill="1" applyBorder="1" applyAlignment="1" applyProtection="1">
      <alignment horizontal="center" vertical="center"/>
    </xf>
    <xf numFmtId="0" fontId="3" fillId="22" borderId="38" xfId="0" applyFont="1" applyFill="1" applyBorder="1" applyAlignment="1" applyProtection="1">
      <alignment horizontal="left" vertical="center"/>
    </xf>
    <xf numFmtId="0" fontId="4" fillId="24" borderId="13" xfId="0" applyFont="1" applyFill="1" applyBorder="1" applyAlignment="1" applyProtection="1">
      <alignment vertical="center" wrapText="1"/>
    </xf>
    <xf numFmtId="0" fontId="47" fillId="0" borderId="0" xfId="0" applyFont="1" applyFill="1" applyAlignment="1" applyProtection="1">
      <alignment vertical="center"/>
    </xf>
    <xf numFmtId="0" fontId="54" fillId="0" borderId="0" xfId="0" applyFont="1" applyFill="1"/>
    <xf numFmtId="0" fontId="4" fillId="24" borderId="13" xfId="0" applyFont="1" applyFill="1" applyBorder="1" applyAlignment="1" applyProtection="1">
      <alignment horizontal="right" vertical="center"/>
    </xf>
    <xf numFmtId="0" fontId="4" fillId="24" borderId="19" xfId="0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3" fillId="22" borderId="13" xfId="0" applyFont="1" applyFill="1" applyBorder="1" applyAlignment="1" applyProtection="1">
      <alignment horizontal="left" vertical="center"/>
    </xf>
    <xf numFmtId="0" fontId="4" fillId="25" borderId="13" xfId="0" applyFont="1" applyFill="1" applyBorder="1" applyAlignment="1" applyProtection="1">
      <alignment horizontal="center" vertical="center" wrapText="1"/>
    </xf>
    <xf numFmtId="0" fontId="4" fillId="16" borderId="13" xfId="0" applyFont="1" applyFill="1" applyBorder="1" applyAlignment="1" applyProtection="1">
      <alignment vertical="center" wrapText="1"/>
      <protection locked="0"/>
    </xf>
    <xf numFmtId="1" fontId="3" fillId="22" borderId="13" xfId="15" applyNumberFormat="1" applyFont="1" applyFill="1" applyBorder="1" applyAlignment="1" applyProtection="1">
      <alignment horizontal="right" vertical="center" wrapText="1"/>
    </xf>
    <xf numFmtId="164" fontId="4" fillId="22" borderId="13" xfId="0" applyNumberFormat="1" applyFont="1" applyFill="1" applyBorder="1" applyAlignment="1" applyProtection="1">
      <alignment horizontal="center" vertical="center"/>
    </xf>
    <xf numFmtId="164" fontId="4" fillId="25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24" borderId="13" xfId="0" applyFont="1" applyFill="1" applyBorder="1" applyAlignment="1" applyProtection="1">
      <alignment vertical="center" wrapText="1"/>
    </xf>
    <xf numFmtId="0" fontId="3" fillId="22" borderId="13" xfId="0" applyFont="1" applyFill="1" applyBorder="1" applyAlignment="1" applyProtection="1">
      <alignment vertical="center" wrapText="1"/>
    </xf>
    <xf numFmtId="0" fontId="4" fillId="25" borderId="13" xfId="0" applyFont="1" applyFill="1" applyBorder="1" applyAlignment="1" applyProtection="1">
      <alignment vertical="center" wrapText="1"/>
    </xf>
    <xf numFmtId="0" fontId="0" fillId="25" borderId="13" xfId="0" applyFill="1" applyBorder="1" applyAlignment="1" applyProtection="1">
      <alignment vertical="center"/>
    </xf>
    <xf numFmtId="0" fontId="1" fillId="25" borderId="13" xfId="0" applyFont="1" applyFill="1" applyBorder="1" applyAlignment="1">
      <alignment horizontal="left" vertical="center"/>
    </xf>
    <xf numFmtId="0" fontId="3" fillId="22" borderId="18" xfId="0" applyFont="1" applyFill="1" applyBorder="1" applyAlignment="1" applyProtection="1">
      <alignment horizontal="right" vertical="center"/>
    </xf>
    <xf numFmtId="164" fontId="3" fillId="22" borderId="18" xfId="0" applyNumberFormat="1" applyFont="1" applyFill="1" applyBorder="1" applyAlignment="1" applyProtection="1">
      <alignment vertical="center" wrapText="1"/>
    </xf>
    <xf numFmtId="0" fontId="3" fillId="25" borderId="13" xfId="0" applyFont="1" applyFill="1" applyBorder="1" applyAlignment="1" applyProtection="1">
      <alignment horizontal="left" vertical="center" wrapText="1"/>
    </xf>
    <xf numFmtId="0" fontId="54" fillId="0" borderId="0" xfId="45" applyFont="1"/>
    <xf numFmtId="0" fontId="7" fillId="0" borderId="0" xfId="45"/>
    <xf numFmtId="0" fontId="4" fillId="15" borderId="16" xfId="45" applyFont="1" applyFill="1" applyBorder="1" applyAlignment="1" applyProtection="1">
      <alignment vertical="center" wrapText="1"/>
    </xf>
    <xf numFmtId="0" fontId="1" fillId="25" borderId="13" xfId="45" applyFont="1" applyFill="1" applyBorder="1" applyAlignment="1" applyProtection="1">
      <alignment horizontal="center" vertical="center"/>
    </xf>
    <xf numFmtId="0" fontId="54" fillId="0" borderId="0" xfId="45" applyFont="1" applyAlignment="1">
      <alignment horizontal="center" vertical="center"/>
    </xf>
    <xf numFmtId="0" fontId="1" fillId="25" borderId="13" xfId="0" applyFont="1" applyFill="1" applyBorder="1" applyAlignment="1" applyProtection="1">
      <alignment vertical="center"/>
    </xf>
    <xf numFmtId="1" fontId="4" fillId="16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25" borderId="13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15" borderId="13" xfId="0" applyFont="1" applyFill="1" applyBorder="1" applyAlignment="1" applyProtection="1">
      <alignment horizontal="left" vertical="center"/>
    </xf>
    <xf numFmtId="0" fontId="54" fillId="28" borderId="0" xfId="0" applyFont="1" applyFill="1" applyAlignment="1" applyProtection="1">
      <alignment vertical="center"/>
    </xf>
    <xf numFmtId="0" fontId="54" fillId="28" borderId="0" xfId="0" applyFont="1" applyFill="1" applyAlignment="1">
      <alignment horizontal="left" vertical="center"/>
    </xf>
    <xf numFmtId="0" fontId="0" fillId="25" borderId="13" xfId="0" applyFill="1" applyBorder="1" applyAlignment="1" applyProtection="1">
      <alignment vertical="center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vertical="center"/>
    </xf>
    <xf numFmtId="0" fontId="4" fillId="25" borderId="20" xfId="45" applyFont="1" applyFill="1" applyBorder="1" applyAlignment="1">
      <alignment horizontal="center" vertical="center" wrapText="1"/>
    </xf>
    <xf numFmtId="0" fontId="59" fillId="25" borderId="20" xfId="0" applyFont="1" applyFill="1" applyBorder="1" applyAlignment="1" applyProtection="1">
      <alignment horizontal="left" vertical="center" wrapText="1"/>
    </xf>
    <xf numFmtId="0" fontId="59" fillId="25" borderId="32" xfId="0" applyFont="1" applyFill="1" applyBorder="1" applyAlignment="1" applyProtection="1">
      <alignment horizontal="left" vertical="center" wrapText="1"/>
    </xf>
    <xf numFmtId="0" fontId="59" fillId="25" borderId="15" xfId="0" applyFont="1" applyFill="1" applyBorder="1" applyAlignment="1" applyProtection="1">
      <alignment horizontal="left" vertical="center" wrapText="1"/>
    </xf>
    <xf numFmtId="0" fontId="4" fillId="16" borderId="13" xfId="0" applyFont="1" applyFill="1" applyBorder="1" applyAlignment="1" applyProtection="1">
      <alignment horizontal="left" vertical="center" wrapText="1"/>
      <protection locked="0"/>
    </xf>
    <xf numFmtId="0" fontId="48" fillId="16" borderId="15" xfId="0" applyFont="1" applyFill="1" applyBorder="1" applyAlignment="1" applyProtection="1">
      <alignment horizontal="center" vertical="center" wrapText="1"/>
      <protection locked="0"/>
    </xf>
    <xf numFmtId="2" fontId="4" fillId="16" borderId="13" xfId="0" applyNumberFormat="1" applyFont="1" applyFill="1" applyBorder="1" applyAlignment="1" applyProtection="1">
      <alignment vertical="center" wrapText="1"/>
      <protection locked="0"/>
    </xf>
    <xf numFmtId="2" fontId="4" fillId="26" borderId="13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55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0" fontId="3" fillId="15" borderId="20" xfId="0" applyFont="1" applyFill="1" applyBorder="1" applyAlignment="1" applyProtection="1">
      <alignment horizontal="center" vertical="center" wrapText="1"/>
    </xf>
    <xf numFmtId="0" fontId="59" fillId="15" borderId="20" xfId="0" applyFont="1" applyFill="1" applyBorder="1" applyAlignment="1" applyProtection="1">
      <alignment horizontal="left" vertical="center" wrapText="1"/>
    </xf>
    <xf numFmtId="0" fontId="59" fillId="15" borderId="41" xfId="0" applyFont="1" applyFill="1" applyBorder="1" applyAlignment="1" applyProtection="1">
      <alignment horizontal="left" vertical="center" wrapText="1"/>
    </xf>
    <xf numFmtId="0" fontId="59" fillId="15" borderId="22" xfId="0" applyFont="1" applyFill="1" applyBorder="1" applyAlignment="1" applyProtection="1">
      <alignment horizontal="left" vertical="center" wrapText="1"/>
    </xf>
    <xf numFmtId="0" fontId="59" fillId="15" borderId="15" xfId="0" applyFont="1" applyFill="1" applyBorder="1" applyAlignment="1" applyProtection="1">
      <alignment horizontal="left" vertical="center" wrapText="1"/>
    </xf>
    <xf numFmtId="0" fontId="4" fillId="16" borderId="15" xfId="0" applyFont="1" applyFill="1" applyBorder="1" applyAlignment="1" applyProtection="1">
      <alignment horizontal="center" vertical="center" wrapText="1"/>
      <protection locked="0"/>
    </xf>
    <xf numFmtId="1" fontId="3" fillId="25" borderId="13" xfId="0" applyNumberFormat="1" applyFont="1" applyFill="1" applyBorder="1" applyAlignment="1" applyProtection="1">
      <alignment horizontal="center" vertical="center" wrapText="1"/>
    </xf>
    <xf numFmtId="1" fontId="59" fillId="25" borderId="13" xfId="0" applyNumberFormat="1" applyFont="1" applyFill="1" applyBorder="1" applyAlignment="1" applyProtection="1">
      <alignment horizontal="center" vertical="center" wrapText="1"/>
    </xf>
    <xf numFmtId="0" fontId="1" fillId="22" borderId="38" xfId="0" applyFont="1" applyFill="1" applyBorder="1" applyAlignment="1" applyProtection="1">
      <alignment horizontal="center" vertical="center"/>
    </xf>
    <xf numFmtId="0" fontId="1" fillId="22" borderId="13" xfId="0" applyFont="1" applyFill="1" applyBorder="1" applyAlignment="1" applyProtection="1">
      <alignment horizontal="center" vertical="center"/>
    </xf>
    <xf numFmtId="0" fontId="3" fillId="16" borderId="13" xfId="0" applyFont="1" applyFill="1" applyBorder="1" applyAlignment="1" applyProtection="1">
      <alignment vertical="center" wrapText="1"/>
      <protection locked="0"/>
    </xf>
    <xf numFmtId="0" fontId="47" fillId="28" borderId="0" xfId="0" applyFont="1" applyFill="1" applyAlignment="1" applyProtection="1">
      <alignment vertical="center"/>
    </xf>
    <xf numFmtId="0" fontId="3" fillId="15" borderId="13" xfId="0" applyFont="1" applyFill="1" applyBorder="1" applyAlignment="1" applyProtection="1">
      <alignment vertical="center" wrapText="1"/>
    </xf>
    <xf numFmtId="2" fontId="3" fillId="15" borderId="13" xfId="0" applyNumberFormat="1" applyFont="1" applyFill="1" applyBorder="1" applyAlignment="1" applyProtection="1">
      <alignment vertical="center" wrapText="1"/>
      <protection locked="0"/>
    </xf>
    <xf numFmtId="2" fontId="3" fillId="15" borderId="13" xfId="0" applyNumberFormat="1" applyFont="1" applyFill="1" applyBorder="1" applyAlignment="1" applyProtection="1">
      <alignment vertical="center" wrapText="1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25" borderId="20" xfId="45" applyFont="1" applyFill="1" applyBorder="1" applyAlignment="1">
      <alignment horizontal="center" vertical="center" wrapText="1"/>
    </xf>
    <xf numFmtId="0" fontId="0" fillId="25" borderId="13" xfId="0" applyFill="1" applyBorder="1" applyAlignment="1" applyProtection="1">
      <alignment vertical="center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vertical="center"/>
    </xf>
    <xf numFmtId="0" fontId="4" fillId="16" borderId="13" xfId="45" applyFont="1" applyFill="1" applyBorder="1" applyAlignment="1" applyProtection="1">
      <alignment horizontal="center" vertical="center" wrapText="1"/>
      <protection locked="0"/>
    </xf>
    <xf numFmtId="0" fontId="4" fillId="16" borderId="13" xfId="45" applyFont="1" applyFill="1" applyBorder="1" applyAlignment="1" applyProtection="1">
      <alignment horizontal="left" vertical="center" wrapText="1"/>
      <protection locked="0"/>
    </xf>
    <xf numFmtId="0" fontId="4" fillId="16" borderId="16" xfId="45" applyFont="1" applyFill="1" applyBorder="1" applyAlignment="1" applyProtection="1">
      <alignment horizontal="left" vertical="center" wrapText="1"/>
      <protection locked="0"/>
    </xf>
    <xf numFmtId="0" fontId="3" fillId="15" borderId="13" xfId="45" applyFont="1" applyFill="1" applyBorder="1" applyAlignment="1" applyProtection="1">
      <alignment horizontal="center" vertical="center" wrapText="1"/>
    </xf>
    <xf numFmtId="0" fontId="60" fillId="15" borderId="13" xfId="45" applyFont="1" applyFill="1" applyBorder="1" applyAlignment="1" applyProtection="1">
      <alignment vertical="center" wrapText="1"/>
    </xf>
    <xf numFmtId="0" fontId="0" fillId="25" borderId="13" xfId="0" applyFill="1" applyBorder="1" applyAlignment="1" applyProtection="1">
      <alignment vertical="center"/>
    </xf>
    <xf numFmtId="0" fontId="1" fillId="25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25" borderId="13" xfId="0" applyNumberFormat="1" applyFont="1" applyFill="1" applyBorder="1" applyAlignment="1" applyProtection="1">
      <alignment horizontal="center" vertical="center"/>
    </xf>
    <xf numFmtId="49" fontId="4" fillId="16" borderId="18" xfId="0" applyNumberFormat="1" applyFont="1" applyFill="1" applyBorder="1" applyAlignment="1" applyProtection="1">
      <alignment horizontal="center" wrapText="1"/>
      <protection locked="0"/>
    </xf>
    <xf numFmtId="164" fontId="60" fillId="25" borderId="13" xfId="0" applyNumberFormat="1" applyFont="1" applyFill="1" applyBorder="1" applyAlignment="1" applyProtection="1">
      <alignment horizontal="center" vertical="center" wrapText="1"/>
    </xf>
    <xf numFmtId="0" fontId="61" fillId="0" borderId="0" xfId="0" applyFont="1" applyAlignment="1" applyProtection="1">
      <alignment vertical="center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164" fontId="4" fillId="18" borderId="13" xfId="0" applyNumberFormat="1" applyFont="1" applyFill="1" applyBorder="1" applyAlignment="1" applyProtection="1">
      <alignment horizontal="center" vertical="center" wrapText="1"/>
    </xf>
    <xf numFmtId="164" fontId="4" fillId="15" borderId="13" xfId="0" applyNumberFormat="1" applyFont="1" applyFill="1" applyBorder="1" applyAlignment="1" applyProtection="1">
      <alignment horizontal="center" vertical="center" wrapText="1"/>
    </xf>
    <xf numFmtId="0" fontId="3" fillId="19" borderId="13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" fontId="3" fillId="16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0" fontId="3" fillId="25" borderId="13" xfId="0" applyFont="1" applyFill="1" applyBorder="1" applyAlignment="1" applyProtection="1">
      <alignment vertical="center" wrapText="1"/>
    </xf>
    <xf numFmtId="0" fontId="1" fillId="25" borderId="13" xfId="0" applyFont="1" applyFill="1" applyBorder="1" applyAlignment="1" applyProtection="1">
      <alignment vertical="center"/>
    </xf>
    <xf numFmtId="0" fontId="3" fillId="25" borderId="13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/>
    </xf>
    <xf numFmtId="0" fontId="4" fillId="20" borderId="13" xfId="0" applyFont="1" applyFill="1" applyBorder="1" applyAlignment="1" applyProtection="1">
      <alignment horizontal="center" vertical="center" wrapText="1"/>
    </xf>
    <xf numFmtId="0" fontId="0" fillId="20" borderId="13" xfId="0" applyFill="1" applyBorder="1" applyAlignment="1" applyProtection="1">
      <alignment horizontal="center" vertical="center" wrapText="1"/>
    </xf>
    <xf numFmtId="14" fontId="3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16" borderId="16" xfId="0" applyFont="1" applyFill="1" applyBorder="1" applyAlignment="1" applyProtection="1">
      <alignment horizontal="left" vertical="center"/>
      <protection locked="0"/>
    </xf>
    <xf numFmtId="0" fontId="4" fillId="16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" fontId="4" fillId="16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2" fontId="4" fillId="25" borderId="13" xfId="0" applyNumberFormat="1" applyFont="1" applyFill="1" applyBorder="1" applyAlignment="1" applyProtection="1">
      <alignment horizontal="center" vertical="center" wrapText="1"/>
    </xf>
    <xf numFmtId="0" fontId="0" fillId="25" borderId="13" xfId="0" applyFill="1" applyBorder="1" applyAlignment="1" applyProtection="1">
      <alignment horizontal="center" vertical="center" wrapText="1"/>
    </xf>
    <xf numFmtId="0" fontId="4" fillId="24" borderId="13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/>
    </xf>
    <xf numFmtId="2" fontId="4" fillId="16" borderId="13" xfId="0" applyNumberFormat="1" applyFont="1" applyFill="1" applyBorder="1" applyAlignment="1" applyProtection="1">
      <alignment horizontal="center" vertical="center"/>
      <protection locked="0"/>
    </xf>
    <xf numFmtId="4" fontId="3" fillId="22" borderId="16" xfId="0" applyNumberFormat="1" applyFont="1" applyFill="1" applyBorder="1" applyAlignment="1" applyProtection="1">
      <alignment horizontal="center" vertical="center" wrapText="1"/>
    </xf>
    <xf numFmtId="4" fontId="3" fillId="22" borderId="18" xfId="0" applyNumberFormat="1" applyFont="1" applyFill="1" applyBorder="1" applyAlignment="1" applyProtection="1">
      <alignment horizontal="center" vertical="center" wrapText="1"/>
    </xf>
    <xf numFmtId="4" fontId="3" fillId="22" borderId="13" xfId="0" applyNumberFormat="1" applyFont="1" applyFill="1" applyBorder="1" applyAlignment="1" applyProtection="1">
      <alignment horizontal="center" vertical="center" wrapText="1"/>
    </xf>
    <xf numFmtId="4" fontId="1" fillId="22" borderId="13" xfId="0" applyNumberFormat="1" applyFont="1" applyFill="1" applyBorder="1" applyAlignment="1" applyProtection="1">
      <alignment horizontal="center" vertical="center"/>
    </xf>
    <xf numFmtId="4" fontId="3" fillId="16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16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3" xfId="0" applyFont="1" applyFill="1" applyBorder="1" applyAlignment="1" applyProtection="1">
      <alignment horizontal="left" vertical="center" wrapText="1"/>
    </xf>
    <xf numFmtId="0" fontId="0" fillId="22" borderId="13" xfId="0" applyFill="1" applyBorder="1" applyAlignment="1" applyProtection="1">
      <alignment vertical="center"/>
    </xf>
    <xf numFmtId="0" fontId="4" fillId="24" borderId="30" xfId="0" applyFont="1" applyFill="1" applyBorder="1" applyAlignment="1" applyProtection="1">
      <alignment horizontal="center" vertical="center" wrapText="1"/>
    </xf>
    <xf numFmtId="0" fontId="4" fillId="24" borderId="31" xfId="0" applyFont="1" applyFill="1" applyBorder="1" applyAlignment="1" applyProtection="1">
      <alignment horizontal="center" vertical="center" wrapText="1"/>
    </xf>
    <xf numFmtId="0" fontId="0" fillId="24" borderId="22" xfId="0" applyFill="1" applyBorder="1" applyAlignment="1" applyProtection="1">
      <alignment horizontal="center" vertical="center" wrapText="1"/>
    </xf>
    <xf numFmtId="0" fontId="0" fillId="24" borderId="14" xfId="0" applyFill="1" applyBorder="1" applyAlignment="1" applyProtection="1">
      <alignment horizontal="center" vertical="center" wrapText="1"/>
    </xf>
    <xf numFmtId="0" fontId="3" fillId="22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4" fillId="23" borderId="13" xfId="0" applyNumberFormat="1" applyFont="1" applyFill="1" applyBorder="1" applyAlignment="1" applyProtection="1">
      <alignment horizontal="center" vertical="center" wrapText="1"/>
    </xf>
    <xf numFmtId="4" fontId="0" fillId="23" borderId="13" xfId="0" applyNumberForma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25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5" borderId="13" xfId="0" applyFill="1" applyBorder="1" applyAlignment="1" applyProtection="1">
      <alignment vertical="center"/>
    </xf>
    <xf numFmtId="0" fontId="56" fillId="15" borderId="35" xfId="0" applyFont="1" applyFill="1" applyBorder="1" applyAlignment="1" applyProtection="1">
      <alignment horizontal="center" vertical="center"/>
    </xf>
    <xf numFmtId="0" fontId="49" fillId="0" borderId="36" xfId="0" applyFont="1" applyBorder="1" applyAlignment="1" applyProtection="1">
      <alignment vertical="center"/>
    </xf>
    <xf numFmtId="0" fontId="49" fillId="0" borderId="37" xfId="0" applyFont="1" applyBorder="1" applyAlignment="1" applyProtection="1">
      <alignment vertical="center"/>
    </xf>
    <xf numFmtId="0" fontId="4" fillId="25" borderId="16" xfId="0" applyFont="1" applyFill="1" applyBorder="1" applyAlignment="1" applyProtection="1">
      <alignment horizontal="center" vertical="center" wrapText="1"/>
    </xf>
    <xf numFmtId="0" fontId="4" fillId="25" borderId="18" xfId="0" applyFont="1" applyFill="1" applyBorder="1" applyAlignment="1" applyProtection="1">
      <alignment horizontal="center" vertical="center" wrapText="1"/>
    </xf>
    <xf numFmtId="10" fontId="4" fillId="16" borderId="13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0" fontId="4" fillId="25" borderId="13" xfId="0" applyFont="1" applyFill="1" applyBorder="1" applyAlignment="1" applyProtection="1">
      <alignment vertical="center" wrapText="1"/>
    </xf>
    <xf numFmtId="0" fontId="4" fillId="25" borderId="13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24" borderId="13" xfId="0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vertical="center" wrapText="1"/>
    </xf>
    <xf numFmtId="0" fontId="1" fillId="24" borderId="13" xfId="0" applyFont="1" applyFill="1" applyBorder="1" applyAlignment="1" applyProtection="1">
      <alignment vertical="center" wrapText="1"/>
    </xf>
    <xf numFmtId="0" fontId="1" fillId="0" borderId="13" xfId="0" applyFont="1" applyBorder="1" applyAlignment="1">
      <alignment vertical="center"/>
    </xf>
    <xf numFmtId="0" fontId="3" fillId="15" borderId="20" xfId="0" applyFont="1" applyFill="1" applyBorder="1" applyAlignment="1" applyProtection="1">
      <alignment vertical="center"/>
    </xf>
    <xf numFmtId="0" fontId="3" fillId="15" borderId="32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3" fillId="19" borderId="16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3" fillId="22" borderId="30" xfId="0" applyFont="1" applyFill="1" applyBorder="1" applyAlignment="1" applyProtection="1">
      <alignment horizontal="center" vertical="center" wrapText="1"/>
    </xf>
    <xf numFmtId="0" fontId="1" fillId="22" borderId="3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3" fillId="25" borderId="13" xfId="0" applyNumberFormat="1" applyFont="1" applyFill="1" applyBorder="1" applyAlignment="1" applyProtection="1">
      <alignment vertical="center" wrapText="1"/>
    </xf>
    <xf numFmtId="0" fontId="3" fillId="22" borderId="16" xfId="0" applyFont="1" applyFill="1" applyBorder="1" applyAlignment="1" applyProtection="1">
      <alignment horizontal="center" vertical="center" wrapText="1"/>
    </xf>
    <xf numFmtId="0" fontId="1" fillId="22" borderId="18" xfId="0" applyFont="1" applyFill="1" applyBorder="1" applyAlignment="1" applyProtection="1">
      <alignment horizontal="center" vertical="center" wrapText="1"/>
    </xf>
    <xf numFmtId="0" fontId="3" fillId="19" borderId="17" xfId="0" applyFont="1" applyFill="1" applyBorder="1" applyAlignment="1" applyProtection="1">
      <alignment horizontal="center" vertical="center"/>
    </xf>
    <xf numFmtId="0" fontId="3" fillId="19" borderId="18" xfId="0" applyFont="1" applyFill="1" applyBorder="1" applyAlignment="1" applyProtection="1">
      <alignment horizontal="center" vertical="center"/>
    </xf>
    <xf numFmtId="0" fontId="3" fillId="25" borderId="16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48" fillId="16" borderId="13" xfId="0" applyNumberFormat="1" applyFont="1" applyFill="1" applyBorder="1" applyAlignment="1" applyProtection="1">
      <alignment horizontal="center" vertical="center" wrapText="1"/>
      <protection locked="0"/>
    </xf>
    <xf numFmtId="10" fontId="49" fillId="0" borderId="13" xfId="0" applyNumberFormat="1" applyFont="1" applyBorder="1" applyAlignment="1" applyProtection="1">
      <alignment horizontal="center" vertical="center"/>
      <protection locked="0"/>
    </xf>
    <xf numFmtId="0" fontId="3" fillId="25" borderId="17" xfId="0" applyFont="1" applyFill="1" applyBorder="1" applyAlignment="1" applyProtection="1">
      <alignment horizontal="center" vertical="center" wrapText="1"/>
    </xf>
    <xf numFmtId="0" fontId="3" fillId="25" borderId="18" xfId="0" applyFont="1" applyFill="1" applyBorder="1" applyAlignment="1" applyProtection="1">
      <alignment horizontal="center" vertical="center" wrapText="1"/>
    </xf>
    <xf numFmtId="10" fontId="3" fillId="22" borderId="13" xfId="0" applyNumberFormat="1" applyFont="1" applyFill="1" applyBorder="1" applyAlignment="1" applyProtection="1">
      <alignment horizontal="center" vertical="center" wrapText="1"/>
    </xf>
    <xf numFmtId="10" fontId="1" fillId="22" borderId="13" xfId="0" applyNumberFormat="1" applyFont="1" applyFill="1" applyBorder="1" applyAlignment="1" applyProtection="1">
      <alignment horizontal="center" vertical="center"/>
    </xf>
    <xf numFmtId="0" fontId="4" fillId="25" borderId="13" xfId="0" applyFont="1" applyFill="1" applyBorder="1" applyAlignment="1" applyProtection="1">
      <alignment horizontal="center" vertical="center"/>
    </xf>
    <xf numFmtId="0" fontId="3" fillId="22" borderId="13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vertical="center"/>
    </xf>
    <xf numFmtId="0" fontId="4" fillId="27" borderId="16" xfId="0" applyFont="1" applyFill="1" applyBorder="1" applyAlignment="1" applyProtection="1">
      <alignment horizontal="left" vertical="center"/>
    </xf>
    <xf numFmtId="0" fontId="0" fillId="27" borderId="17" xfId="0" applyFill="1" applyBorder="1" applyAlignment="1">
      <alignment vertical="center"/>
    </xf>
    <xf numFmtId="0" fontId="0" fillId="27" borderId="18" xfId="0" applyFill="1" applyBorder="1" applyAlignment="1">
      <alignment vertical="center"/>
    </xf>
    <xf numFmtId="0" fontId="4" fillId="24" borderId="19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4" fillId="24" borderId="15" xfId="0" applyFont="1" applyFill="1" applyBorder="1" applyAlignment="1" applyProtection="1">
      <alignment horizontal="left" vertical="center" wrapText="1"/>
    </xf>
    <xf numFmtId="0" fontId="4" fillId="24" borderId="13" xfId="0" applyFont="1" applyFill="1" applyBorder="1" applyAlignment="1" applyProtection="1">
      <alignment horizontal="left" vertical="center" wrapText="1"/>
    </xf>
    <xf numFmtId="0" fontId="4" fillId="27" borderId="13" xfId="0" applyFont="1" applyFill="1" applyBorder="1" applyAlignment="1" applyProtection="1">
      <alignment horizontal="left" vertical="center" wrapText="1"/>
    </xf>
    <xf numFmtId="0" fontId="0" fillId="27" borderId="13" xfId="0" applyFill="1" applyBorder="1" applyAlignment="1" applyProtection="1">
      <alignment vertical="center"/>
    </xf>
    <xf numFmtId="0" fontId="7" fillId="27" borderId="20" xfId="0" applyFont="1" applyFill="1" applyBorder="1" applyAlignment="1" applyProtection="1">
      <alignment vertical="center" wrapText="1"/>
    </xf>
    <xf numFmtId="0" fontId="0" fillId="27" borderId="15" xfId="0" applyFill="1" applyBorder="1" applyAlignment="1">
      <alignment vertical="center" wrapText="1"/>
    </xf>
    <xf numFmtId="0" fontId="7" fillId="24" borderId="13" xfId="0" applyFont="1" applyFill="1" applyBorder="1" applyAlignment="1" applyProtection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4" fillId="16" borderId="23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25" borderId="21" xfId="0" applyFill="1" applyBorder="1" applyAlignment="1" applyProtection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22" xfId="0" applyFill="1" applyBorder="1" applyAlignment="1" applyProtection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6" xfId="0" applyFill="1" applyBorder="1" applyAlignment="1" applyProtection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1" fillId="22" borderId="39" xfId="0" applyFont="1" applyFill="1" applyBorder="1" applyAlignment="1" applyProtection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4" fillId="24" borderId="16" xfId="0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22" borderId="16" xfId="0" applyFont="1" applyFill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4" borderId="16" xfId="0" applyFill="1" applyBorder="1" applyAlignment="1" applyProtection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22" borderId="13" xfId="0" applyFont="1" applyFill="1" applyBorder="1" applyAlignment="1" applyProtection="1">
      <alignment vertical="center" wrapText="1"/>
    </xf>
    <xf numFmtId="0" fontId="4" fillId="15" borderId="13" xfId="0" applyNumberFormat="1" applyFont="1" applyFill="1" applyBorder="1" applyAlignment="1" applyProtection="1">
      <alignment vertical="center" wrapText="1"/>
    </xf>
    <xf numFmtId="0" fontId="4" fillId="24" borderId="16" xfId="0" applyFont="1" applyFill="1" applyBorder="1" applyAlignment="1" applyProtection="1">
      <alignment vertical="center" wrapText="1"/>
    </xf>
    <xf numFmtId="0" fontId="4" fillId="24" borderId="17" xfId="0" applyFont="1" applyFill="1" applyBorder="1" applyAlignment="1" applyProtection="1">
      <alignment vertical="center" wrapText="1"/>
    </xf>
    <xf numFmtId="0" fontId="4" fillId="24" borderId="18" xfId="0" applyFont="1" applyFill="1" applyBorder="1" applyAlignment="1" applyProtection="1">
      <alignment vertical="center" wrapText="1"/>
    </xf>
    <xf numFmtId="0" fontId="4" fillId="25" borderId="20" xfId="45" applyFont="1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3" fillId="15" borderId="16" xfId="0" applyFont="1" applyFill="1" applyBorder="1" applyAlignment="1" applyProtection="1">
      <alignment vertical="center"/>
    </xf>
    <xf numFmtId="0" fontId="3" fillId="19" borderId="13" xfId="0" applyFont="1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5" borderId="13" xfId="0" applyFont="1" applyFill="1" applyBorder="1" applyAlignment="1" applyProtection="1">
      <alignment vertical="center"/>
    </xf>
    <xf numFmtId="0" fontId="3" fillId="15" borderId="13" xfId="0" applyFont="1" applyFill="1" applyBorder="1" applyAlignment="1" applyProtection="1">
      <alignment horizontal="left" vertical="center"/>
    </xf>
    <xf numFmtId="0" fontId="3" fillId="15" borderId="16" xfId="0" applyFont="1" applyFill="1" applyBorder="1" applyAlignment="1" applyProtection="1">
      <alignment horizontal="left" vertical="center"/>
    </xf>
    <xf numFmtId="0" fontId="3" fillId="15" borderId="13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vertical="center"/>
    </xf>
    <xf numFmtId="0" fontId="3" fillId="15" borderId="31" xfId="0" applyFont="1" applyFill="1" applyBorder="1" applyAlignment="1" applyProtection="1">
      <alignment horizontal="center" vertical="center" wrapText="1"/>
    </xf>
    <xf numFmtId="0" fontId="3" fillId="15" borderId="42" xfId="0" applyFont="1" applyFill="1" applyBorder="1" applyAlignment="1" applyProtection="1">
      <alignment horizontal="center" vertical="center" wrapText="1"/>
    </xf>
    <xf numFmtId="0" fontId="3" fillId="15" borderId="14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3" fillId="25" borderId="20" xfId="0" applyFont="1" applyFill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3" fillId="19" borderId="13" xfId="45" applyFont="1" applyFill="1" applyBorder="1" applyAlignment="1" applyProtection="1">
      <alignment horizontal="center" vertical="center"/>
    </xf>
    <xf numFmtId="0" fontId="7" fillId="0" borderId="13" xfId="45" applyBorder="1" applyAlignment="1">
      <alignment horizontal="center" vertical="center"/>
    </xf>
    <xf numFmtId="0" fontId="1" fillId="25" borderId="13" xfId="45" applyFont="1" applyFill="1" applyBorder="1" applyAlignment="1">
      <alignment horizontal="left" vertical="center"/>
    </xf>
    <xf numFmtId="0" fontId="3" fillId="15" borderId="20" xfId="45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</cellXfs>
  <cellStyles count="75">
    <cellStyle name="Akzent1 2" xfId="1" xr:uid="{00000000-0005-0000-0000-000000000000}"/>
    <cellStyle name="Akzent2 2" xfId="2" xr:uid="{00000000-0005-0000-0000-000001000000}"/>
    <cellStyle name="Akzent3 2" xfId="3" xr:uid="{00000000-0005-0000-0000-000002000000}"/>
    <cellStyle name="Akzent4 2" xfId="4" xr:uid="{00000000-0005-0000-0000-000003000000}"/>
    <cellStyle name="Akzent5 2" xfId="5" xr:uid="{00000000-0005-0000-0000-000004000000}"/>
    <cellStyle name="Akzent6 2" xfId="6" xr:uid="{00000000-0005-0000-0000-000005000000}"/>
    <cellStyle name="Ausgabe 2" xfId="7" xr:uid="{00000000-0005-0000-0000-000006000000}"/>
    <cellStyle name="Berechnung 2" xfId="8" xr:uid="{00000000-0005-0000-0000-000007000000}"/>
    <cellStyle name="Eingabe 2" xfId="9" xr:uid="{00000000-0005-0000-0000-000008000000}"/>
    <cellStyle name="Ergebnis 1" xfId="10" xr:uid="{00000000-0005-0000-0000-000009000000}"/>
    <cellStyle name="Ergebnis 2" xfId="11" xr:uid="{00000000-0005-0000-0000-00000A000000}"/>
    <cellStyle name="Erklärender Text 2" xfId="12" xr:uid="{00000000-0005-0000-0000-00000B000000}"/>
    <cellStyle name="Excel Built-in Normal" xfId="13" xr:uid="{00000000-0005-0000-0000-00000C000000}"/>
    <cellStyle name="Excel_BuiltIn_Hyperlink" xfId="14" xr:uid="{00000000-0005-0000-0000-00000D000000}"/>
    <cellStyle name="Gesamtfarbe" xfId="15" xr:uid="{00000000-0005-0000-0000-00000E000000}"/>
    <cellStyle name="Gesamtfarbe 2" xfId="16" xr:uid="{00000000-0005-0000-0000-00000F000000}"/>
    <cellStyle name="Gesamtfarbe 3" xfId="17" xr:uid="{00000000-0005-0000-0000-000010000000}"/>
    <cellStyle name="Gesamtfarbe_sb" xfId="18" xr:uid="{00000000-0005-0000-0000-000011000000}"/>
    <cellStyle name="Gut 2" xfId="19" xr:uid="{00000000-0005-0000-0000-000012000000}"/>
    <cellStyle name="Heading" xfId="20" xr:uid="{00000000-0005-0000-0000-000013000000}"/>
    <cellStyle name="Heading1" xfId="21" xr:uid="{00000000-0005-0000-0000-000014000000}"/>
    <cellStyle name="Hyperlink 2" xfId="22" xr:uid="{00000000-0005-0000-0000-000015000000}"/>
    <cellStyle name="Hyperlink 2 2" xfId="23" xr:uid="{00000000-0005-0000-0000-000016000000}"/>
    <cellStyle name="Hyperlink 3" xfId="24" xr:uid="{00000000-0005-0000-0000-000017000000}"/>
    <cellStyle name="Hyperlink 4" xfId="25" xr:uid="{00000000-0005-0000-0000-000018000000}"/>
    <cellStyle name="Hyperlink 5" xfId="26" xr:uid="{00000000-0005-0000-0000-000019000000}"/>
    <cellStyle name="Neutral 2" xfId="27" xr:uid="{00000000-0005-0000-0000-00001A000000}"/>
    <cellStyle name="Notiz 2" xfId="28" xr:uid="{00000000-0005-0000-0000-00001B000000}"/>
    <cellStyle name="Prozent 2" xfId="29" xr:uid="{00000000-0005-0000-0000-00001C000000}"/>
    <cellStyle name="Prozent 2 2" xfId="30" xr:uid="{00000000-0005-0000-0000-00001D000000}"/>
    <cellStyle name="Prozent 2 3" xfId="31" xr:uid="{00000000-0005-0000-0000-00001E000000}"/>
    <cellStyle name="Prozent 2 4" xfId="32" xr:uid="{00000000-0005-0000-0000-00001F000000}"/>
    <cellStyle name="Prozent 2 5" xfId="33" xr:uid="{00000000-0005-0000-0000-000020000000}"/>
    <cellStyle name="Prozent 2_Jahresstatistik_2008" xfId="34" xr:uid="{00000000-0005-0000-0000-000021000000}"/>
    <cellStyle name="Prozent 3" xfId="35" xr:uid="{00000000-0005-0000-0000-000022000000}"/>
    <cellStyle name="Prozent 4" xfId="36" xr:uid="{00000000-0005-0000-0000-000023000000}"/>
    <cellStyle name="Prozent 5" xfId="37" xr:uid="{00000000-0005-0000-0000-000024000000}"/>
    <cellStyle name="Prozent 6" xfId="38" xr:uid="{00000000-0005-0000-0000-000025000000}"/>
    <cellStyle name="Prozent 7" xfId="39" xr:uid="{00000000-0005-0000-0000-000026000000}"/>
    <cellStyle name="Prozent 8" xfId="40" xr:uid="{00000000-0005-0000-0000-000027000000}"/>
    <cellStyle name="Prozent 9" xfId="41" xr:uid="{00000000-0005-0000-0000-000028000000}"/>
    <cellStyle name="Result" xfId="42" xr:uid="{00000000-0005-0000-0000-000029000000}"/>
    <cellStyle name="Result2" xfId="43" xr:uid="{00000000-0005-0000-0000-00002A000000}"/>
    <cellStyle name="Schlecht 2" xfId="44" xr:uid="{00000000-0005-0000-0000-00002B000000}"/>
    <cellStyle name="Standard" xfId="0" builtinId="0"/>
    <cellStyle name="Standard 10" xfId="45" xr:uid="{00000000-0005-0000-0000-00002D000000}"/>
    <cellStyle name="Standard 11" xfId="74" xr:uid="{00000000-0005-0000-0000-00002E000000}"/>
    <cellStyle name="Standard 2" xfId="46" xr:uid="{00000000-0005-0000-0000-00002F000000}"/>
    <cellStyle name="Standard 2 2" xfId="47" xr:uid="{00000000-0005-0000-0000-000030000000}"/>
    <cellStyle name="Standard 2 3" xfId="48" xr:uid="{00000000-0005-0000-0000-000031000000}"/>
    <cellStyle name="Standard 2 4" xfId="49" xr:uid="{00000000-0005-0000-0000-000032000000}"/>
    <cellStyle name="Standard 2 5" xfId="50" xr:uid="{00000000-0005-0000-0000-000033000000}"/>
    <cellStyle name="Standard 2 6" xfId="51" xr:uid="{00000000-0005-0000-0000-000034000000}"/>
    <cellStyle name="Standard 2_Jahresstatistik 2009" xfId="52" xr:uid="{00000000-0005-0000-0000-000035000000}"/>
    <cellStyle name="Standard 3" xfId="53" xr:uid="{00000000-0005-0000-0000-000036000000}"/>
    <cellStyle name="Standard 3 2" xfId="54" xr:uid="{00000000-0005-0000-0000-000037000000}"/>
    <cellStyle name="Standard 3 3" xfId="55" xr:uid="{00000000-0005-0000-0000-000038000000}"/>
    <cellStyle name="Standard 3 4" xfId="56" xr:uid="{00000000-0005-0000-0000-000039000000}"/>
    <cellStyle name="Standard 3 5" xfId="57" xr:uid="{00000000-0005-0000-0000-00003A000000}"/>
    <cellStyle name="Standard 3 6" xfId="58" xr:uid="{00000000-0005-0000-0000-00003B000000}"/>
    <cellStyle name="Standard 4" xfId="59" xr:uid="{00000000-0005-0000-0000-00003C000000}"/>
    <cellStyle name="Standard 5" xfId="60" xr:uid="{00000000-0005-0000-0000-00003D000000}"/>
    <cellStyle name="Standard 6" xfId="61" xr:uid="{00000000-0005-0000-0000-00003E000000}"/>
    <cellStyle name="Standard 7" xfId="62" xr:uid="{00000000-0005-0000-0000-00003F000000}"/>
    <cellStyle name="Standard 8" xfId="63" xr:uid="{00000000-0005-0000-0000-000040000000}"/>
    <cellStyle name="Standard 9" xfId="64" xr:uid="{00000000-0005-0000-0000-000041000000}"/>
    <cellStyle name="Überschrift 1 1" xfId="65" xr:uid="{00000000-0005-0000-0000-000042000000}"/>
    <cellStyle name="Überschrift 1 2" xfId="66" xr:uid="{00000000-0005-0000-0000-000043000000}"/>
    <cellStyle name="Überschrift 2 2" xfId="67" xr:uid="{00000000-0005-0000-0000-000044000000}"/>
    <cellStyle name="Überschrift 3 2" xfId="68" xr:uid="{00000000-0005-0000-0000-000045000000}"/>
    <cellStyle name="Überschrift 4 2" xfId="69" xr:uid="{00000000-0005-0000-0000-000046000000}"/>
    <cellStyle name="Überschrift 5" xfId="70" xr:uid="{00000000-0005-0000-0000-000047000000}"/>
    <cellStyle name="Verknüpfte Zelle 2" xfId="71" xr:uid="{00000000-0005-0000-0000-000048000000}"/>
    <cellStyle name="Warnender Text 2" xfId="72" xr:uid="{00000000-0005-0000-0000-000049000000}"/>
    <cellStyle name="Zelle überprüfen 2" xfId="73" xr:uid="{00000000-0005-0000-0000-00004A000000}"/>
  </cellStyles>
  <dxfs count="4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IV315"/>
  <sheetViews>
    <sheetView tabSelected="1" zoomScaleNormal="100" zoomScaleSheetLayoutView="100" workbookViewId="0">
      <selection sqref="A1:K1"/>
    </sheetView>
  </sheetViews>
  <sheetFormatPr baseColWidth="10" defaultColWidth="11.42578125" defaultRowHeight="12.75"/>
  <cols>
    <col min="1" max="1" width="51.5703125" style="7" customWidth="1"/>
    <col min="2" max="2" width="11.28515625" style="7" customWidth="1"/>
    <col min="3" max="11" width="10.85546875" style="7" customWidth="1"/>
    <col min="12" max="13" width="11.5703125" style="7" customWidth="1"/>
    <col min="14" max="14" width="11" style="7" customWidth="1"/>
    <col min="15" max="15" width="10.5703125" style="7" customWidth="1"/>
    <col min="16" max="16" width="9.7109375" style="7" customWidth="1"/>
    <col min="17" max="22" width="10.7109375" style="7" customWidth="1"/>
    <col min="23" max="16384" width="11.42578125" style="7"/>
  </cols>
  <sheetData>
    <row r="1" spans="1:18" ht="18.75" thickBot="1">
      <c r="A1" s="270" t="s">
        <v>23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8">
      <c r="D2" s="10"/>
    </row>
    <row r="3" spans="1:18">
      <c r="A3" s="222" t="s">
        <v>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8">
      <c r="D4" s="10"/>
      <c r="E4" s="10"/>
      <c r="F4" s="10"/>
      <c r="G4" s="10"/>
      <c r="H4" s="10"/>
      <c r="I4" s="10"/>
    </row>
    <row r="5" spans="1:18">
      <c r="A5" s="11" t="s">
        <v>78</v>
      </c>
      <c r="C5" s="11"/>
      <c r="D5" s="11"/>
      <c r="E5" s="11"/>
      <c r="F5" s="11"/>
      <c r="G5" s="11"/>
      <c r="H5" s="12"/>
      <c r="I5" s="11"/>
      <c r="J5" s="280"/>
      <c r="K5" s="281"/>
      <c r="L5" s="281"/>
      <c r="M5" s="281"/>
      <c r="N5" s="13"/>
      <c r="O5" s="8"/>
      <c r="P5" s="8"/>
      <c r="Q5" s="8"/>
      <c r="R5" s="8"/>
    </row>
    <row r="6" spans="1:18">
      <c r="A6" s="14" t="s">
        <v>24</v>
      </c>
      <c r="B6" s="224"/>
      <c r="C6" s="224"/>
      <c r="D6" s="224"/>
      <c r="E6" s="224"/>
      <c r="F6" s="224"/>
      <c r="G6" s="225"/>
      <c r="H6" s="225"/>
      <c r="I6" s="225"/>
      <c r="J6" s="225"/>
      <c r="K6" s="225"/>
    </row>
    <row r="7" spans="1:18">
      <c r="A7" s="105" t="s">
        <v>13</v>
      </c>
      <c r="B7" s="224"/>
      <c r="C7" s="224"/>
      <c r="D7" s="224"/>
      <c r="E7" s="224"/>
      <c r="F7" s="224"/>
      <c r="G7" s="225"/>
      <c r="H7" s="225"/>
      <c r="I7" s="225"/>
      <c r="J7" s="225"/>
      <c r="K7" s="225"/>
    </row>
    <row r="8" spans="1:18">
      <c r="A8" s="105" t="s">
        <v>14</v>
      </c>
      <c r="B8" s="236"/>
      <c r="C8" s="237"/>
      <c r="D8" s="237"/>
      <c r="E8" s="237"/>
      <c r="F8" s="237"/>
      <c r="G8" s="238"/>
      <c r="H8" s="238"/>
      <c r="I8" s="238"/>
      <c r="J8" s="238"/>
      <c r="K8" s="239"/>
    </row>
    <row r="9" spans="1:18">
      <c r="A9" s="105" t="s">
        <v>10</v>
      </c>
      <c r="B9" s="224"/>
      <c r="C9" s="224"/>
      <c r="D9" s="224"/>
      <c r="E9" s="224"/>
      <c r="F9" s="224"/>
      <c r="G9" s="225"/>
      <c r="H9" s="225"/>
      <c r="I9" s="225"/>
      <c r="J9" s="225"/>
      <c r="K9" s="225"/>
    </row>
    <row r="10" spans="1:18">
      <c r="A10" s="105" t="s">
        <v>12</v>
      </c>
      <c r="B10" s="224"/>
      <c r="C10" s="224"/>
      <c r="D10" s="224"/>
      <c r="E10" s="224"/>
      <c r="F10" s="224"/>
      <c r="G10" s="225"/>
      <c r="H10" s="225"/>
      <c r="I10" s="225"/>
      <c r="J10" s="225"/>
      <c r="K10" s="225"/>
    </row>
    <row r="11" spans="1:18">
      <c r="A11" s="105" t="s">
        <v>11</v>
      </c>
      <c r="B11" s="224"/>
      <c r="C11" s="224"/>
      <c r="D11" s="224"/>
      <c r="E11" s="224"/>
      <c r="F11" s="224"/>
      <c r="G11" s="225"/>
      <c r="H11" s="225"/>
      <c r="I11" s="225"/>
      <c r="J11" s="225"/>
      <c r="K11" s="225"/>
    </row>
    <row r="12" spans="1:18">
      <c r="A12" s="105" t="s">
        <v>95</v>
      </c>
      <c r="B12" s="224"/>
      <c r="C12" s="224"/>
      <c r="D12" s="224"/>
      <c r="E12" s="224"/>
      <c r="F12" s="224"/>
      <c r="G12" s="225"/>
      <c r="H12" s="225"/>
      <c r="I12" s="225"/>
      <c r="J12" s="225"/>
      <c r="K12" s="225"/>
    </row>
    <row r="13" spans="1:18">
      <c r="A13" s="105" t="s">
        <v>0</v>
      </c>
      <c r="B13" s="224"/>
      <c r="C13" s="224"/>
      <c r="D13" s="224"/>
      <c r="E13" s="224"/>
      <c r="F13" s="224"/>
      <c r="G13" s="225"/>
      <c r="H13" s="225"/>
      <c r="I13" s="225"/>
      <c r="J13" s="225"/>
      <c r="K13" s="225"/>
    </row>
    <row r="14" spans="1:18">
      <c r="A14" s="105" t="s">
        <v>1</v>
      </c>
      <c r="B14" s="224"/>
      <c r="C14" s="224"/>
      <c r="D14" s="224"/>
      <c r="E14" s="224"/>
      <c r="F14" s="224"/>
      <c r="G14" s="225"/>
      <c r="H14" s="225"/>
      <c r="I14" s="225"/>
      <c r="J14" s="225"/>
      <c r="K14" s="225"/>
    </row>
    <row r="15" spans="1:18">
      <c r="A15" s="105" t="s">
        <v>2</v>
      </c>
      <c r="B15" s="224"/>
      <c r="C15" s="224"/>
      <c r="D15" s="224"/>
      <c r="E15" s="224"/>
      <c r="F15" s="224"/>
      <c r="G15" s="225"/>
      <c r="H15" s="225"/>
      <c r="I15" s="225"/>
      <c r="J15" s="225"/>
      <c r="K15" s="225"/>
    </row>
    <row r="16" spans="1:18">
      <c r="A16" s="105" t="s">
        <v>49</v>
      </c>
      <c r="B16" s="224"/>
      <c r="C16" s="224"/>
      <c r="D16" s="224"/>
      <c r="E16" s="224"/>
      <c r="F16" s="224"/>
      <c r="G16" s="225"/>
      <c r="H16" s="225"/>
      <c r="I16" s="225"/>
      <c r="J16" s="225"/>
      <c r="K16" s="225"/>
      <c r="L16" s="15"/>
    </row>
    <row r="17" spans="1:12">
      <c r="A17" s="105" t="s">
        <v>50</v>
      </c>
      <c r="B17" s="224"/>
      <c r="C17" s="224"/>
      <c r="D17" s="224"/>
      <c r="E17" s="224"/>
      <c r="F17" s="224"/>
      <c r="G17" s="225"/>
      <c r="H17" s="225"/>
      <c r="I17" s="225"/>
      <c r="J17" s="225"/>
      <c r="K17" s="225"/>
      <c r="L17" s="15"/>
    </row>
    <row r="18" spans="1:12">
      <c r="A18" s="14" t="s">
        <v>21</v>
      </c>
      <c r="B18" s="232" t="s">
        <v>15</v>
      </c>
      <c r="C18" s="233"/>
      <c r="D18" s="234">
        <v>42736</v>
      </c>
      <c r="E18" s="235"/>
      <c r="F18" s="235"/>
      <c r="G18" s="232" t="s">
        <v>19</v>
      </c>
      <c r="H18" s="233"/>
      <c r="I18" s="234">
        <v>43100</v>
      </c>
      <c r="J18" s="235"/>
      <c r="K18" s="235"/>
    </row>
    <row r="19" spans="1:12">
      <c r="A19" s="16"/>
      <c r="B19" s="16"/>
      <c r="C19" s="8"/>
      <c r="D19" s="16"/>
      <c r="E19" s="16"/>
      <c r="F19" s="16"/>
      <c r="G19" s="8"/>
      <c r="H19" s="11"/>
      <c r="I19" s="8"/>
    </row>
    <row r="20" spans="1:12">
      <c r="A20" s="11" t="s">
        <v>77</v>
      </c>
      <c r="B20" s="8"/>
      <c r="C20" s="8"/>
      <c r="D20" s="8"/>
      <c r="E20" s="8"/>
      <c r="F20" s="8"/>
      <c r="G20" s="8"/>
      <c r="H20" s="8"/>
      <c r="I20" s="17" t="s">
        <v>64</v>
      </c>
    </row>
    <row r="21" spans="1:12">
      <c r="A21" s="14" t="s">
        <v>3</v>
      </c>
      <c r="B21" s="224"/>
      <c r="C21" s="224"/>
      <c r="D21" s="224"/>
      <c r="E21" s="224"/>
      <c r="F21" s="224"/>
      <c r="G21" s="225"/>
      <c r="H21" s="225"/>
    </row>
    <row r="22" spans="1:12">
      <c r="A22" s="105" t="s">
        <v>20</v>
      </c>
      <c r="B22" s="224"/>
      <c r="C22" s="224"/>
      <c r="D22" s="224"/>
      <c r="E22" s="224"/>
      <c r="F22" s="224"/>
      <c r="G22" s="225"/>
      <c r="H22" s="225"/>
    </row>
    <row r="23" spans="1:12">
      <c r="A23" s="105" t="s">
        <v>4</v>
      </c>
      <c r="B23" s="224"/>
      <c r="C23" s="224"/>
      <c r="D23" s="224"/>
      <c r="E23" s="224"/>
      <c r="F23" s="224"/>
      <c r="G23" s="225"/>
      <c r="H23" s="225"/>
    </row>
    <row r="24" spans="1:12">
      <c r="A24" s="105" t="s">
        <v>12</v>
      </c>
      <c r="B24" s="224"/>
      <c r="C24" s="224"/>
      <c r="D24" s="224"/>
      <c r="E24" s="224"/>
      <c r="F24" s="224"/>
      <c r="G24" s="225"/>
      <c r="H24" s="225"/>
    </row>
    <row r="25" spans="1:12">
      <c r="A25" s="105" t="s">
        <v>11</v>
      </c>
      <c r="B25" s="224"/>
      <c r="C25" s="224"/>
      <c r="D25" s="224"/>
      <c r="E25" s="224"/>
      <c r="F25" s="224"/>
      <c r="G25" s="225"/>
      <c r="H25" s="225"/>
      <c r="I25" s="8"/>
    </row>
    <row r="26" spans="1:12">
      <c r="A26" s="105" t="s">
        <v>95</v>
      </c>
      <c r="B26" s="224"/>
      <c r="C26" s="224"/>
      <c r="D26" s="224"/>
      <c r="E26" s="224"/>
      <c r="F26" s="224"/>
      <c r="G26" s="225"/>
      <c r="H26" s="225"/>
      <c r="I26" s="8"/>
    </row>
    <row r="27" spans="1:12">
      <c r="A27" s="18"/>
      <c r="B27" s="19"/>
      <c r="C27" s="19"/>
      <c r="D27" s="19"/>
      <c r="E27" s="19"/>
      <c r="F27" s="19"/>
      <c r="G27" s="19"/>
      <c r="H27" s="20"/>
      <c r="I27" s="21"/>
    </row>
    <row r="28" spans="1:12">
      <c r="A28" s="11" t="s">
        <v>76</v>
      </c>
      <c r="B28" s="22" t="s">
        <v>75</v>
      </c>
      <c r="D28" s="8"/>
      <c r="E28" s="23"/>
      <c r="F28" s="23"/>
      <c r="G28" s="23"/>
      <c r="H28" s="23"/>
      <c r="I28" s="23"/>
    </row>
    <row r="29" spans="1:12">
      <c r="A29" s="278"/>
      <c r="B29" s="269"/>
      <c r="C29" s="242" t="s">
        <v>86</v>
      </c>
      <c r="D29" s="243"/>
      <c r="E29" s="242" t="s">
        <v>54</v>
      </c>
      <c r="F29" s="243"/>
      <c r="G29" s="242" t="s">
        <v>63</v>
      </c>
      <c r="H29" s="243"/>
    </row>
    <row r="30" spans="1:12">
      <c r="A30" s="269"/>
      <c r="B30" s="269"/>
      <c r="C30" s="243"/>
      <c r="D30" s="243"/>
      <c r="E30" s="243"/>
      <c r="F30" s="243"/>
      <c r="G30" s="243"/>
      <c r="H30" s="243"/>
    </row>
    <row r="31" spans="1:12">
      <c r="A31" s="269"/>
      <c r="B31" s="269"/>
      <c r="C31" s="243"/>
      <c r="D31" s="243"/>
      <c r="E31" s="243"/>
      <c r="F31" s="243"/>
      <c r="G31" s="243"/>
      <c r="H31" s="243"/>
    </row>
    <row r="32" spans="1:12">
      <c r="A32" s="228" t="s">
        <v>87</v>
      </c>
      <c r="B32" s="269"/>
      <c r="C32" s="226"/>
      <c r="D32" s="227"/>
      <c r="E32" s="249">
        <f>SUM(E33:F34)</f>
        <v>0</v>
      </c>
      <c r="F32" s="249"/>
      <c r="G32" s="249">
        <f>SUM(G33:H34)</f>
        <v>0</v>
      </c>
      <c r="H32" s="250"/>
    </row>
    <row r="33" spans="1:20">
      <c r="A33" s="244" t="s">
        <v>121</v>
      </c>
      <c r="B33" s="245"/>
      <c r="C33" s="263"/>
      <c r="D33" s="264"/>
      <c r="E33" s="246"/>
      <c r="F33" s="246"/>
      <c r="G33" s="246"/>
      <c r="H33" s="277"/>
    </row>
    <row r="34" spans="1:20">
      <c r="A34" s="244" t="s">
        <v>120</v>
      </c>
      <c r="B34" s="245"/>
      <c r="C34" s="263"/>
      <c r="D34" s="264"/>
      <c r="E34" s="240"/>
      <c r="F34" s="240"/>
      <c r="G34" s="240"/>
      <c r="H34" s="241"/>
    </row>
    <row r="35" spans="1:20">
      <c r="A35" s="26" t="str">
        <f>IF(C32&lt;E32,"Grundbewilligung bei Fachkräften muss mindestens dem besetzten gefördeten Stellenanteil entsprechen","")</f>
        <v/>
      </c>
      <c r="C35" s="26"/>
      <c r="D35" s="24"/>
      <c r="E35" s="26" t="str">
        <f>IF(E32+G32=0,"Besetzte Stellenanteile bei Fachkräften fehlen - bitte ausfüllen","")</f>
        <v>Besetzte Stellenanteile bei Fachkräften fehlen - bitte ausfüllen</v>
      </c>
      <c r="G35" s="24"/>
      <c r="H35" s="24"/>
    </row>
    <row r="36" spans="1:20">
      <c r="A36" s="228" t="s">
        <v>79</v>
      </c>
      <c r="B36" s="229"/>
      <c r="C36" s="226"/>
      <c r="D36" s="227"/>
      <c r="E36" s="251"/>
      <c r="F36" s="252"/>
      <c r="G36" s="226"/>
      <c r="H36" s="227"/>
    </row>
    <row r="37" spans="1:20">
      <c r="A37" s="26" t="str">
        <f>IF(E36&gt;C36,"Grundbewilligung bei Verwaltungskräften muss mindestens dem besetzten gefördeten Stellenanteil entsprechen ","")</f>
        <v/>
      </c>
      <c r="C37" s="26"/>
      <c r="D37" s="24"/>
      <c r="E37" s="24"/>
      <c r="F37" s="26"/>
      <c r="G37" s="24"/>
      <c r="H37" s="24"/>
    </row>
    <row r="38" spans="1:20">
      <c r="A38" s="230" t="s">
        <v>125</v>
      </c>
      <c r="B38" s="231"/>
      <c r="C38" s="226"/>
      <c r="D38" s="227"/>
      <c r="E38" s="247">
        <f>SUM(E39:F41)</f>
        <v>0</v>
      </c>
      <c r="F38" s="248"/>
      <c r="G38" s="247">
        <f>SUM(G39:H41)</f>
        <v>0</v>
      </c>
      <c r="H38" s="248"/>
    </row>
    <row r="39" spans="1:20">
      <c r="A39" s="244" t="s">
        <v>168</v>
      </c>
      <c r="B39" s="245"/>
      <c r="C39" s="263"/>
      <c r="D39" s="264"/>
      <c r="E39" s="253"/>
      <c r="F39" s="254"/>
      <c r="G39" s="240"/>
      <c r="H39" s="241"/>
    </row>
    <row r="40" spans="1:20">
      <c r="A40" s="244" t="s">
        <v>92</v>
      </c>
      <c r="B40" s="245"/>
      <c r="C40" s="263"/>
      <c r="D40" s="264"/>
      <c r="E40" s="253"/>
      <c r="F40" s="254"/>
      <c r="G40" s="240"/>
      <c r="H40" s="241"/>
    </row>
    <row r="41" spans="1:20">
      <c r="A41" s="244" t="s">
        <v>93</v>
      </c>
      <c r="B41" s="245"/>
      <c r="C41" s="263"/>
      <c r="D41" s="264"/>
      <c r="E41" s="253"/>
      <c r="F41" s="254"/>
      <c r="G41" s="240"/>
      <c r="H41" s="241"/>
    </row>
    <row r="42" spans="1:20">
      <c r="A42" s="26" t="str">
        <f>IF(E38&gt;C38,"Grundbewilligung bei Durchführungskräften muss mindestens dem besetzten gefördeten Stellenanteil entsprechen ","")</f>
        <v/>
      </c>
      <c r="B42" s="24"/>
      <c r="C42" s="26"/>
      <c r="D42" s="24"/>
      <c r="E42" s="24"/>
      <c r="F42" s="26"/>
      <c r="G42" s="24"/>
      <c r="H42" s="8"/>
      <c r="I42" s="8"/>
    </row>
    <row r="43" spans="1:20">
      <c r="A43" s="228" t="s">
        <v>48</v>
      </c>
      <c r="B43" s="229"/>
      <c r="C43" s="312" t="s">
        <v>126</v>
      </c>
      <c r="D43" s="283"/>
      <c r="E43" s="8"/>
      <c r="F43" s="8"/>
      <c r="G43" s="8"/>
      <c r="H43" s="8"/>
    </row>
    <row r="44" spans="1:20">
      <c r="A44" s="255" t="s">
        <v>89</v>
      </c>
      <c r="B44" s="256"/>
      <c r="C44" s="261">
        <f>SUM(C45:C46)</f>
        <v>0</v>
      </c>
      <c r="D44" s="262"/>
      <c r="E44" s="27"/>
      <c r="F44" s="27"/>
    </row>
    <row r="45" spans="1:20">
      <c r="A45" s="244" t="s">
        <v>90</v>
      </c>
      <c r="B45" s="245"/>
      <c r="C45" s="265"/>
      <c r="D45" s="266"/>
      <c r="E45" s="27"/>
      <c r="F45" s="27"/>
    </row>
    <row r="46" spans="1:20">
      <c r="A46" s="244" t="s">
        <v>91</v>
      </c>
      <c r="B46" s="245"/>
      <c r="C46" s="265"/>
      <c r="D46" s="266"/>
      <c r="E46" s="27"/>
      <c r="F46" s="27"/>
      <c r="G46" s="28"/>
      <c r="H46" s="28"/>
      <c r="I46" s="28"/>
      <c r="K46" s="28"/>
      <c r="L46" s="28"/>
      <c r="M46" s="28"/>
      <c r="N46" s="28"/>
    </row>
    <row r="47" spans="1:20">
      <c r="A47" s="29"/>
      <c r="B47" s="8"/>
      <c r="C47" s="8"/>
      <c r="D47" s="8"/>
      <c r="F47" s="8"/>
      <c r="G47" s="8"/>
      <c r="H47" s="8"/>
      <c r="M47" s="28"/>
      <c r="N47" s="28"/>
      <c r="O47" s="28"/>
      <c r="P47" s="28"/>
      <c r="Q47" s="28"/>
      <c r="R47" s="28"/>
      <c r="S47" s="28"/>
      <c r="T47" s="28"/>
    </row>
    <row r="48" spans="1:20">
      <c r="A48" s="30" t="s">
        <v>94</v>
      </c>
      <c r="E48" s="56"/>
      <c r="G48" s="33" t="str">
        <f>IF(K51="1","",IF(K51="2","","Angabe zum Zielvereinbarungsgespräch fehlt oder ist falsch"))</f>
        <v>Angabe zum Zielvereinbarungsgespräch fehlt oder ist falsch</v>
      </c>
      <c r="M48" s="28"/>
      <c r="N48" s="28"/>
      <c r="O48" s="28"/>
      <c r="P48" s="28"/>
      <c r="Q48" s="28"/>
      <c r="R48" s="28"/>
      <c r="S48" s="28"/>
      <c r="T48" s="28"/>
    </row>
    <row r="49" spans="1:20" s="32" customFormat="1">
      <c r="A49" s="279" t="s">
        <v>65</v>
      </c>
      <c r="B49" s="269"/>
      <c r="C49" s="267" t="s">
        <v>43</v>
      </c>
      <c r="D49" s="267"/>
      <c r="E49" s="267" t="s">
        <v>127</v>
      </c>
      <c r="F49" s="267"/>
      <c r="G49" s="267" t="s">
        <v>128</v>
      </c>
      <c r="H49" s="267"/>
      <c r="I49" s="7"/>
      <c r="J49" s="257" t="s">
        <v>148</v>
      </c>
      <c r="K49" s="258"/>
      <c r="L49" s="31"/>
      <c r="M49" s="31"/>
    </row>
    <row r="50" spans="1:20" s="32" customFormat="1">
      <c r="A50" s="245"/>
      <c r="B50" s="245"/>
      <c r="C50" s="268"/>
      <c r="D50" s="268"/>
      <c r="E50" s="268"/>
      <c r="F50" s="268"/>
      <c r="G50" s="268"/>
      <c r="H50" s="268"/>
      <c r="I50" s="112"/>
      <c r="J50" s="259"/>
      <c r="K50" s="260"/>
      <c r="L50" s="31"/>
      <c r="M50" s="31"/>
    </row>
    <row r="51" spans="1:20">
      <c r="A51" s="244" t="s">
        <v>211</v>
      </c>
      <c r="B51" s="245"/>
      <c r="C51" s="273" t="s">
        <v>39</v>
      </c>
      <c r="D51" s="274"/>
      <c r="E51" s="275"/>
      <c r="F51" s="276"/>
      <c r="G51" s="275"/>
      <c r="H51" s="276"/>
      <c r="I51" s="113"/>
      <c r="J51" s="217" t="s">
        <v>252</v>
      </c>
      <c r="K51" s="216"/>
    </row>
    <row r="52" spans="1:20">
      <c r="A52" s="244" t="s">
        <v>66</v>
      </c>
      <c r="B52" s="245"/>
      <c r="C52" s="273" t="s">
        <v>40</v>
      </c>
      <c r="D52" s="274"/>
      <c r="E52" s="275"/>
      <c r="F52" s="276"/>
      <c r="G52" s="275"/>
      <c r="H52" s="276"/>
    </row>
    <row r="53" spans="1:20">
      <c r="A53" s="244" t="s">
        <v>67</v>
      </c>
      <c r="B53" s="245"/>
      <c r="C53" s="273" t="s">
        <v>40</v>
      </c>
      <c r="D53" s="274"/>
      <c r="E53" s="275"/>
      <c r="F53" s="276"/>
      <c r="G53" s="275"/>
      <c r="H53" s="276"/>
      <c r="I53" s="111"/>
      <c r="J53" s="218"/>
    </row>
    <row r="54" spans="1:20">
      <c r="A54" s="244" t="s">
        <v>25</v>
      </c>
      <c r="B54" s="245"/>
      <c r="C54" s="273" t="s">
        <v>40</v>
      </c>
      <c r="D54" s="274"/>
      <c r="E54" s="275"/>
      <c r="F54" s="276"/>
      <c r="G54" s="275"/>
      <c r="H54" s="276"/>
    </row>
    <row r="55" spans="1:20">
      <c r="A55" s="244" t="s">
        <v>58</v>
      </c>
      <c r="B55" s="245"/>
      <c r="C55" s="273" t="s">
        <v>41</v>
      </c>
      <c r="D55" s="274"/>
      <c r="E55" s="275"/>
      <c r="F55" s="276"/>
      <c r="G55" s="275"/>
      <c r="H55" s="276"/>
    </row>
    <row r="56" spans="1:20">
      <c r="A56" s="244" t="s">
        <v>59</v>
      </c>
      <c r="B56" s="245"/>
      <c r="C56" s="273" t="s">
        <v>39</v>
      </c>
      <c r="D56" s="274"/>
      <c r="E56" s="275"/>
      <c r="F56" s="276"/>
      <c r="G56" s="275"/>
      <c r="H56" s="276"/>
    </row>
    <row r="57" spans="1:20">
      <c r="A57" s="244" t="s">
        <v>247</v>
      </c>
      <c r="B57" s="245"/>
      <c r="C57" s="273" t="s">
        <v>42</v>
      </c>
      <c r="D57" s="274"/>
      <c r="E57" s="275"/>
      <c r="F57" s="276"/>
      <c r="G57" s="306"/>
      <c r="H57" s="307"/>
      <c r="J57" s="33"/>
    </row>
    <row r="58" spans="1:20">
      <c r="A58" s="313" t="s">
        <v>6</v>
      </c>
      <c r="B58" s="314"/>
      <c r="C58" s="310">
        <v>1</v>
      </c>
      <c r="D58" s="310"/>
      <c r="E58" s="310">
        <f>SUM(E51:F57)</f>
        <v>0</v>
      </c>
      <c r="F58" s="311"/>
      <c r="G58" s="310">
        <f>SUM(G51:H57)</f>
        <v>0</v>
      </c>
      <c r="H58" s="311"/>
      <c r="J58" s="33"/>
    </row>
    <row r="59" spans="1:20">
      <c r="A59" s="130" t="str">
        <f>IF(E51+E52+E53+E54+E55+E56+E57&lt;&gt;1,"Summe der IST-Zeitanteile für gefördertes Personal &lt;&gt; 100% - bitte korrigieren","")</f>
        <v>Summe der IST-Zeitanteile für gefördertes Personal &lt;&gt; 100% - bitte korrigieren</v>
      </c>
      <c r="B59" s="8"/>
      <c r="C59" s="8"/>
      <c r="D59" s="8"/>
      <c r="E59" s="106"/>
      <c r="F59" s="8"/>
      <c r="G59" s="27"/>
      <c r="H59" s="27"/>
      <c r="I59" s="27"/>
      <c r="J59" s="27"/>
      <c r="L59" s="27"/>
      <c r="M59" s="34"/>
    </row>
    <row r="60" spans="1:20">
      <c r="A60" s="290" t="s">
        <v>190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2"/>
      <c r="M60" s="27"/>
      <c r="N60" s="34"/>
    </row>
    <row r="61" spans="1:20">
      <c r="A61" s="29"/>
      <c r="B61" s="8"/>
      <c r="C61" s="8"/>
      <c r="D61" s="8"/>
      <c r="E61" s="8"/>
      <c r="F61" s="8"/>
      <c r="G61" s="8"/>
      <c r="H61" s="27"/>
      <c r="I61" s="27"/>
      <c r="J61" s="27"/>
      <c r="K61" s="27"/>
      <c r="M61" s="27"/>
      <c r="N61" s="34"/>
    </row>
    <row r="62" spans="1:20">
      <c r="A62" s="30" t="s">
        <v>191</v>
      </c>
      <c r="M62" s="28"/>
      <c r="N62" s="28"/>
      <c r="O62" s="28"/>
      <c r="P62" s="28"/>
      <c r="Q62" s="28"/>
      <c r="R62" s="28"/>
      <c r="S62" s="28"/>
      <c r="T62" s="28"/>
    </row>
    <row r="63" spans="1:20">
      <c r="A63" s="35"/>
      <c r="B63" s="36" t="s">
        <v>5</v>
      </c>
      <c r="C63" s="36" t="s">
        <v>61</v>
      </c>
      <c r="E63" s="10"/>
      <c r="F63" s="10"/>
    </row>
    <row r="64" spans="1:20">
      <c r="A64" s="14" t="s">
        <v>145</v>
      </c>
      <c r="B64" s="142"/>
      <c r="C64" s="144">
        <f>IF(B$68=0,0,B64/B$68)</f>
        <v>0</v>
      </c>
      <c r="E64" s="10"/>
      <c r="F64" s="10"/>
    </row>
    <row r="65" spans="1:20">
      <c r="A65" s="134" t="s">
        <v>33</v>
      </c>
      <c r="B65" s="142"/>
      <c r="C65" s="144">
        <f>IF(B$68=0,0,B65/B$68)</f>
        <v>0</v>
      </c>
      <c r="E65" s="10"/>
      <c r="F65" s="10"/>
    </row>
    <row r="66" spans="1:20">
      <c r="A66" s="14" t="s">
        <v>34</v>
      </c>
      <c r="B66" s="142"/>
      <c r="C66" s="144">
        <f>IF(B$68=0,0,B66/B$68)</f>
        <v>0</v>
      </c>
    </row>
    <row r="67" spans="1:20">
      <c r="A67" s="14" t="s">
        <v>136</v>
      </c>
      <c r="B67" s="142"/>
      <c r="C67" s="144">
        <f>IF(B$68=0,0,B67/B$68)</f>
        <v>0</v>
      </c>
    </row>
    <row r="68" spans="1:20">
      <c r="A68" s="39" t="s">
        <v>6</v>
      </c>
      <c r="B68" s="40">
        <f>SUM(B64:B67)</f>
        <v>0</v>
      </c>
      <c r="C68" s="41">
        <f>IF(B$68=0,0,B68/B$68)</f>
        <v>0</v>
      </c>
    </row>
    <row r="69" spans="1:20">
      <c r="A69" s="42"/>
      <c r="B69" s="24"/>
      <c r="C69" s="24"/>
      <c r="D69" s="24"/>
      <c r="E69" s="24"/>
      <c r="F69" s="24"/>
      <c r="G69" s="24"/>
      <c r="H69" s="43"/>
      <c r="I69" s="8"/>
      <c r="J69" s="8"/>
      <c r="L69" s="44"/>
      <c r="M69" s="44"/>
    </row>
    <row r="70" spans="1:20">
      <c r="A70" s="30" t="s">
        <v>194</v>
      </c>
      <c r="M70" s="28"/>
      <c r="N70" s="28"/>
      <c r="O70" s="28"/>
      <c r="P70" s="28"/>
      <c r="Q70" s="28"/>
      <c r="R70" s="28"/>
      <c r="S70" s="28"/>
      <c r="T70" s="28"/>
    </row>
    <row r="71" spans="1:20">
      <c r="A71" s="35"/>
      <c r="B71" s="36" t="s">
        <v>5</v>
      </c>
      <c r="C71" s="36" t="s">
        <v>61</v>
      </c>
    </row>
    <row r="72" spans="1:20">
      <c r="A72" s="14" t="s">
        <v>27</v>
      </c>
      <c r="B72" s="142"/>
      <c r="C72" s="144">
        <f>IF(B$81=0,0,B72/B$81)</f>
        <v>0</v>
      </c>
      <c r="D72" s="10"/>
      <c r="E72" s="10"/>
    </row>
    <row r="73" spans="1:20">
      <c r="A73" s="14" t="s">
        <v>28</v>
      </c>
      <c r="B73" s="142"/>
      <c r="C73" s="144">
        <f t="shared" ref="C73:C81" si="0">IF(B$81=0,0,B73/B$81)</f>
        <v>0</v>
      </c>
      <c r="D73" s="10"/>
      <c r="E73" s="10"/>
    </row>
    <row r="74" spans="1:20">
      <c r="A74" s="14" t="s">
        <v>68</v>
      </c>
      <c r="B74" s="142"/>
      <c r="C74" s="144">
        <f t="shared" si="0"/>
        <v>0</v>
      </c>
      <c r="D74" s="10"/>
      <c r="E74" s="10"/>
    </row>
    <row r="75" spans="1:20">
      <c r="A75" s="14" t="s">
        <v>29</v>
      </c>
      <c r="B75" s="142"/>
      <c r="C75" s="144">
        <f t="shared" si="0"/>
        <v>0</v>
      </c>
      <c r="D75" s="10"/>
      <c r="E75" s="10"/>
    </row>
    <row r="76" spans="1:20">
      <c r="A76" s="14" t="s">
        <v>30</v>
      </c>
      <c r="B76" s="142"/>
      <c r="C76" s="144">
        <f t="shared" si="0"/>
        <v>0</v>
      </c>
      <c r="D76" s="37"/>
      <c r="E76" s="11"/>
    </row>
    <row r="77" spans="1:20">
      <c r="A77" s="14" t="s">
        <v>31</v>
      </c>
      <c r="B77" s="142"/>
      <c r="C77" s="144">
        <f t="shared" si="0"/>
        <v>0</v>
      </c>
      <c r="D77" s="11"/>
      <c r="E77" s="11"/>
    </row>
    <row r="78" spans="1:20">
      <c r="A78" s="14" t="s">
        <v>32</v>
      </c>
      <c r="B78" s="142"/>
      <c r="C78" s="144">
        <f t="shared" si="0"/>
        <v>0</v>
      </c>
      <c r="D78" s="11"/>
      <c r="E78" s="11"/>
    </row>
    <row r="79" spans="1:20" s="32" customFormat="1">
      <c r="A79" s="14" t="s">
        <v>60</v>
      </c>
      <c r="B79" s="142"/>
      <c r="C79" s="144">
        <f t="shared" si="0"/>
        <v>0</v>
      </c>
      <c r="D79" s="38"/>
      <c r="E79" s="38"/>
    </row>
    <row r="80" spans="1:20" s="32" customFormat="1">
      <c r="A80" s="14" t="s">
        <v>192</v>
      </c>
      <c r="B80" s="142"/>
      <c r="C80" s="144">
        <f t="shared" si="0"/>
        <v>0</v>
      </c>
      <c r="D80" s="38"/>
      <c r="E80" s="38"/>
    </row>
    <row r="81" spans="1:12">
      <c r="A81" s="39" t="s">
        <v>6</v>
      </c>
      <c r="B81" s="40">
        <f>SUM(B72:B80)</f>
        <v>0</v>
      </c>
      <c r="C81" s="41">
        <f t="shared" si="0"/>
        <v>0</v>
      </c>
      <c r="D81" s="10"/>
      <c r="E81" s="98"/>
    </row>
    <row r="82" spans="1:12">
      <c r="A82" s="130" t="str">
        <f>IF(SUM(B72:B80)&gt;SUM(B64:B66),"Summe der Eingaben in Tabelle 2.2 darf nicht größer sein als die Summe der Einträge in den Zeilen 64 bis 66 in Tabelle 2.1 - bitte korrigieren","")</f>
        <v/>
      </c>
      <c r="B82" s="24"/>
      <c r="C82" s="24"/>
      <c r="G82" s="10"/>
      <c r="H82" s="10"/>
    </row>
    <row r="83" spans="1:12">
      <c r="A83" s="11" t="s">
        <v>193</v>
      </c>
      <c r="B83" s="130" t="str">
        <f>IF(SUM(B86:H89)&lt;&gt;I90,"Summe der Eingaben in Tabelle 2.3 muss mit der Summe aus Tabelle 2.2 übereinstimmen - bitte korrigieren","")</f>
        <v/>
      </c>
      <c r="C83" s="33"/>
      <c r="D83" s="8"/>
      <c r="E83" s="8"/>
      <c r="F83" s="8"/>
      <c r="L83" s="44"/>
    </row>
    <row r="84" spans="1:12">
      <c r="A84" s="155" t="s">
        <v>17</v>
      </c>
      <c r="B84" s="308" t="s">
        <v>53</v>
      </c>
      <c r="C84" s="308"/>
      <c r="D84" s="308"/>
      <c r="E84" s="308"/>
      <c r="F84" s="308"/>
      <c r="G84" s="308"/>
      <c r="H84" s="309"/>
      <c r="I84" s="299" t="s">
        <v>115</v>
      </c>
      <c r="J84" s="300"/>
    </row>
    <row r="85" spans="1:12">
      <c r="A85" s="150"/>
      <c r="B85" s="46" t="s">
        <v>37</v>
      </c>
      <c r="C85" s="47" t="s">
        <v>38</v>
      </c>
      <c r="D85" s="46" t="s">
        <v>69</v>
      </c>
      <c r="E85" s="46" t="s">
        <v>70</v>
      </c>
      <c r="F85" s="46" t="s">
        <v>44</v>
      </c>
      <c r="G85" s="46" t="s">
        <v>52</v>
      </c>
      <c r="H85" s="46" t="s">
        <v>22</v>
      </c>
      <c r="I85" s="48" t="s">
        <v>5</v>
      </c>
      <c r="J85" s="48" t="s">
        <v>61</v>
      </c>
    </row>
    <row r="86" spans="1:12" s="32" customFormat="1">
      <c r="A86" s="148" t="s">
        <v>9</v>
      </c>
      <c r="B86" s="2"/>
      <c r="C86" s="2"/>
      <c r="D86" s="2"/>
      <c r="E86" s="2"/>
      <c r="F86" s="2"/>
      <c r="G86" s="2"/>
      <c r="H86" s="2"/>
      <c r="I86" s="49">
        <f>SUM(B86:H86)</f>
        <v>0</v>
      </c>
      <c r="J86" s="50">
        <f>IF(I$90=0,0,I86/I$90)</f>
        <v>0</v>
      </c>
    </row>
    <row r="87" spans="1:12" s="32" customFormat="1">
      <c r="A87" s="148" t="s">
        <v>8</v>
      </c>
      <c r="B87" s="2"/>
      <c r="C87" s="2"/>
      <c r="D87" s="2"/>
      <c r="E87" s="2"/>
      <c r="F87" s="2"/>
      <c r="G87" s="2"/>
      <c r="H87" s="2"/>
      <c r="I87" s="49">
        <f>SUM(B87:H87)</f>
        <v>0</v>
      </c>
      <c r="J87" s="50">
        <f>IF(I$90=0,0,I87/I$90)</f>
        <v>0</v>
      </c>
    </row>
    <row r="88" spans="1:12">
      <c r="A88" s="148" t="s">
        <v>116</v>
      </c>
      <c r="B88" s="2"/>
      <c r="C88" s="2"/>
      <c r="D88" s="2"/>
      <c r="E88" s="2"/>
      <c r="F88" s="2"/>
      <c r="G88" s="2"/>
      <c r="H88" s="2"/>
      <c r="I88" s="49">
        <f>SUM(B88:H88)</f>
        <v>0</v>
      </c>
      <c r="J88" s="50">
        <f>IF(I$90=0,0,I88/I$90)</f>
        <v>0</v>
      </c>
    </row>
    <row r="89" spans="1:12">
      <c r="A89" s="148" t="s">
        <v>22</v>
      </c>
      <c r="B89" s="2"/>
      <c r="C89" s="2"/>
      <c r="D89" s="2"/>
      <c r="E89" s="2"/>
      <c r="F89" s="2"/>
      <c r="G89" s="2"/>
      <c r="H89" s="2"/>
      <c r="I89" s="49">
        <f>SUM(B89:H89)</f>
        <v>0</v>
      </c>
      <c r="J89" s="50"/>
    </row>
    <row r="90" spans="1:12">
      <c r="A90" s="149" t="s">
        <v>199</v>
      </c>
      <c r="B90" s="153">
        <f>SUM(B86:B89)</f>
        <v>0</v>
      </c>
      <c r="C90" s="49">
        <f t="shared" ref="C90:H90" si="1">SUM(C86:C89)</f>
        <v>0</v>
      </c>
      <c r="D90" s="49">
        <f t="shared" si="1"/>
        <v>0</v>
      </c>
      <c r="E90" s="49">
        <f t="shared" si="1"/>
        <v>0</v>
      </c>
      <c r="F90" s="49">
        <f t="shared" si="1"/>
        <v>0</v>
      </c>
      <c r="G90" s="49">
        <f t="shared" si="1"/>
        <v>0</v>
      </c>
      <c r="H90" s="49">
        <f t="shared" si="1"/>
        <v>0</v>
      </c>
      <c r="I90" s="49">
        <f>B81</f>
        <v>0</v>
      </c>
      <c r="J90" s="50">
        <f>IF(I$90=0,0,I90/I$90)</f>
        <v>0</v>
      </c>
    </row>
    <row r="91" spans="1:12">
      <c r="A91" s="149" t="s">
        <v>18</v>
      </c>
      <c r="B91" s="154">
        <f t="shared" ref="B91:I91" si="2">IF($I90=0,0,B90/$I90)</f>
        <v>0</v>
      </c>
      <c r="C91" s="50">
        <f t="shared" si="2"/>
        <v>0</v>
      </c>
      <c r="D91" s="50">
        <f t="shared" si="2"/>
        <v>0</v>
      </c>
      <c r="E91" s="50">
        <f t="shared" si="2"/>
        <v>0</v>
      </c>
      <c r="F91" s="50">
        <f t="shared" si="2"/>
        <v>0</v>
      </c>
      <c r="G91" s="50">
        <f t="shared" si="2"/>
        <v>0</v>
      </c>
      <c r="H91" s="50">
        <f t="shared" si="2"/>
        <v>0</v>
      </c>
      <c r="I91" s="50">
        <f t="shared" si="2"/>
        <v>0</v>
      </c>
      <c r="J91" s="50"/>
    </row>
    <row r="92" spans="1:12">
      <c r="A92" s="149" t="s">
        <v>71</v>
      </c>
      <c r="B92" s="154">
        <f t="shared" ref="B92:G92" si="3">IF($I90-$H90=0,0,B90/($I90-$H90))</f>
        <v>0</v>
      </c>
      <c r="C92" s="50">
        <f t="shared" si="3"/>
        <v>0</v>
      </c>
      <c r="D92" s="50">
        <f t="shared" si="3"/>
        <v>0</v>
      </c>
      <c r="E92" s="50">
        <f t="shared" si="3"/>
        <v>0</v>
      </c>
      <c r="F92" s="50">
        <f t="shared" si="3"/>
        <v>0</v>
      </c>
      <c r="G92" s="50">
        <f t="shared" si="3"/>
        <v>0</v>
      </c>
      <c r="H92" s="50"/>
      <c r="I92" s="50"/>
      <c r="J92" s="50"/>
    </row>
    <row r="93" spans="1:12">
      <c r="A93" s="98" t="s">
        <v>111</v>
      </c>
      <c r="I93" s="98" t="s">
        <v>204</v>
      </c>
    </row>
    <row r="94" spans="1:12">
      <c r="A94" s="51"/>
    </row>
    <row r="95" spans="1:12">
      <c r="A95" s="290" t="s">
        <v>80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2"/>
    </row>
    <row r="97" spans="1:12" customFormat="1">
      <c r="A97" s="123" t="s">
        <v>146</v>
      </c>
      <c r="B97" s="45" t="s">
        <v>113</v>
      </c>
      <c r="C97" s="7"/>
      <c r="D97" s="7"/>
      <c r="E97" s="7"/>
      <c r="F97" s="88"/>
      <c r="G97" s="88"/>
      <c r="H97" s="88"/>
      <c r="I97" s="88"/>
      <c r="J97" s="88"/>
      <c r="K97" s="88"/>
      <c r="L97" s="124"/>
    </row>
    <row r="98" spans="1:12" customFormat="1">
      <c r="A98" s="60" t="s">
        <v>47</v>
      </c>
      <c r="B98" s="118" t="s">
        <v>5</v>
      </c>
      <c r="C98" s="141" t="s">
        <v>61</v>
      </c>
      <c r="D98" s="7"/>
      <c r="E98" s="7"/>
      <c r="F98" s="7"/>
      <c r="G98" s="7"/>
      <c r="H98" s="7"/>
      <c r="I98" s="7"/>
    </row>
    <row r="99" spans="1:12" customFormat="1">
      <c r="A99" s="117" t="s">
        <v>145</v>
      </c>
      <c r="B99" s="1"/>
      <c r="C99" s="145">
        <f>IF(B$102=0,0,B99/B$102)</f>
        <v>0</v>
      </c>
      <c r="D99" s="7"/>
      <c r="E99" s="7"/>
      <c r="F99" s="7"/>
      <c r="G99" s="7"/>
      <c r="H99" s="7"/>
      <c r="I99" s="7"/>
    </row>
    <row r="100" spans="1:12" customFormat="1">
      <c r="A100" s="117" t="s">
        <v>135</v>
      </c>
      <c r="B100" s="1"/>
      <c r="C100" s="145">
        <f t="shared" ref="C100:C101" si="4">IF(B$102=0,0,B100/B$102)</f>
        <v>0</v>
      </c>
      <c r="D100" s="7"/>
      <c r="E100" s="7"/>
      <c r="F100" s="7"/>
      <c r="G100" s="7"/>
      <c r="H100" s="7"/>
      <c r="I100" s="7"/>
    </row>
    <row r="101" spans="1:12" customFormat="1">
      <c r="A101" s="117" t="s">
        <v>136</v>
      </c>
      <c r="B101" s="1"/>
      <c r="C101" s="145">
        <f t="shared" si="4"/>
        <v>0</v>
      </c>
      <c r="D101" s="7"/>
      <c r="E101" s="7"/>
      <c r="F101" s="7"/>
      <c r="G101" s="7"/>
      <c r="H101" s="7"/>
      <c r="I101" s="7"/>
    </row>
    <row r="102" spans="1:12" customFormat="1">
      <c r="A102" s="39" t="s">
        <v>6</v>
      </c>
      <c r="B102" s="54">
        <f>SUM(B99:B101)</f>
        <v>0</v>
      </c>
      <c r="C102" s="55">
        <f>IF(B$102=0,0,B102/B$102)</f>
        <v>0</v>
      </c>
      <c r="D102" s="7"/>
      <c r="E102" s="7"/>
      <c r="F102" s="7"/>
      <c r="G102" s="7"/>
      <c r="H102" s="7"/>
      <c r="I102" s="7"/>
    </row>
    <row r="103" spans="1:12" customFormat="1">
      <c r="A103" s="7"/>
      <c r="B103" s="7"/>
      <c r="C103" s="7"/>
      <c r="D103" s="7"/>
      <c r="E103" s="7"/>
      <c r="F103" s="7"/>
      <c r="G103" s="7"/>
      <c r="H103" s="7"/>
      <c r="I103" s="7"/>
    </row>
    <row r="104" spans="1:12" customFormat="1">
      <c r="A104" s="11" t="s">
        <v>137</v>
      </c>
      <c r="B104" s="45" t="s">
        <v>113</v>
      </c>
      <c r="C104" s="8"/>
      <c r="D104" s="8"/>
      <c r="E104" s="7"/>
      <c r="F104" s="24"/>
      <c r="G104" s="88"/>
      <c r="H104" s="88"/>
      <c r="I104" s="88"/>
      <c r="J104" s="88"/>
      <c r="K104" s="88"/>
      <c r="L104" s="124"/>
    </row>
    <row r="105" spans="1:12" customFormat="1">
      <c r="A105" s="114" t="s">
        <v>147</v>
      </c>
      <c r="B105" s="125" t="s">
        <v>5</v>
      </c>
      <c r="C105" s="141" t="s">
        <v>61</v>
      </c>
      <c r="D105" s="7"/>
      <c r="E105" s="7"/>
      <c r="F105" s="7"/>
      <c r="G105" s="7"/>
      <c r="H105" s="7"/>
      <c r="I105" s="7"/>
    </row>
    <row r="106" spans="1:12" customFormat="1">
      <c r="A106" s="115" t="s">
        <v>145</v>
      </c>
      <c r="B106" s="1"/>
      <c r="C106" s="145">
        <f>IF(B$109=0,0,B106/B$109)</f>
        <v>0</v>
      </c>
      <c r="D106" s="7"/>
      <c r="E106" s="7"/>
      <c r="F106" s="7"/>
    </row>
    <row r="107" spans="1:12" customFormat="1">
      <c r="A107" s="115" t="s">
        <v>135</v>
      </c>
      <c r="B107" s="1"/>
      <c r="C107" s="145">
        <f t="shared" ref="C107:C108" si="5">IF(B$109=0,0,B107/B$109)</f>
        <v>0</v>
      </c>
      <c r="D107" s="7"/>
      <c r="E107" s="7"/>
      <c r="F107" s="7"/>
    </row>
    <row r="108" spans="1:12" customFormat="1">
      <c r="A108" s="115" t="s">
        <v>136</v>
      </c>
      <c r="B108" s="1"/>
      <c r="C108" s="145">
        <f t="shared" si="5"/>
        <v>0</v>
      </c>
      <c r="D108" s="7"/>
      <c r="E108" s="7"/>
      <c r="F108" s="7"/>
      <c r="G108" s="7"/>
      <c r="H108" s="7"/>
      <c r="I108" s="7"/>
    </row>
    <row r="109" spans="1:12" customFormat="1">
      <c r="A109" s="39" t="s">
        <v>6</v>
      </c>
      <c r="B109" s="54">
        <f>SUM(B106:B108)</f>
        <v>0</v>
      </c>
      <c r="C109" s="55">
        <f>IF(B$109=0,0,B109/B$109)</f>
        <v>0</v>
      </c>
      <c r="D109" s="7"/>
      <c r="E109" s="7"/>
      <c r="F109" s="7"/>
      <c r="G109" s="7"/>
      <c r="H109" s="7"/>
      <c r="I109" s="7"/>
    </row>
    <row r="110" spans="1:12">
      <c r="B110" s="56"/>
    </row>
    <row r="111" spans="1:12">
      <c r="A111" s="11" t="s">
        <v>138</v>
      </c>
      <c r="B111" s="45" t="s">
        <v>201</v>
      </c>
      <c r="C111" s="8"/>
      <c r="D111" s="59"/>
    </row>
    <row r="112" spans="1:12">
      <c r="A112" s="287" t="s">
        <v>134</v>
      </c>
      <c r="B112" s="303" t="s">
        <v>212</v>
      </c>
      <c r="C112" s="304"/>
      <c r="D112" s="304"/>
      <c r="E112" s="304"/>
      <c r="F112" s="304"/>
      <c r="G112" s="304"/>
      <c r="H112" s="304"/>
      <c r="I112" s="305"/>
      <c r="J112" s="294" t="s">
        <v>112</v>
      </c>
      <c r="K112" s="295"/>
    </row>
    <row r="113" spans="1:256">
      <c r="A113" s="288"/>
      <c r="B113" s="257" t="s">
        <v>139</v>
      </c>
      <c r="C113" s="293"/>
      <c r="D113" s="257" t="s">
        <v>140</v>
      </c>
      <c r="E113" s="293"/>
      <c r="F113" s="257" t="s">
        <v>141</v>
      </c>
      <c r="G113" s="293" t="s">
        <v>7</v>
      </c>
      <c r="H113" s="257" t="s">
        <v>133</v>
      </c>
      <c r="I113" s="293" t="s">
        <v>7</v>
      </c>
      <c r="J113" s="296"/>
      <c r="K113" s="297"/>
    </row>
    <row r="114" spans="1:256">
      <c r="A114" s="289"/>
      <c r="B114" s="52" t="s">
        <v>5</v>
      </c>
      <c r="C114" s="52" t="s">
        <v>7</v>
      </c>
      <c r="D114" s="52" t="s">
        <v>5</v>
      </c>
      <c r="E114" s="52" t="s">
        <v>7</v>
      </c>
      <c r="F114" s="52" t="s">
        <v>5</v>
      </c>
      <c r="G114" s="52" t="s">
        <v>7</v>
      </c>
      <c r="H114" s="52" t="s">
        <v>5</v>
      </c>
      <c r="I114" s="52" t="s">
        <v>7</v>
      </c>
      <c r="J114" s="52" t="s">
        <v>5</v>
      </c>
      <c r="K114" s="52" t="s">
        <v>7</v>
      </c>
    </row>
    <row r="115" spans="1:256">
      <c r="A115" s="115" t="s">
        <v>46</v>
      </c>
      <c r="B115" s="1"/>
      <c r="C115" s="57">
        <f>IF(B$119=0,0,B115/B$119)</f>
        <v>0</v>
      </c>
      <c r="D115" s="1"/>
      <c r="E115" s="57">
        <f>IF(D$119=0,0,D115/D$119)</f>
        <v>0</v>
      </c>
      <c r="F115" s="1"/>
      <c r="G115" s="57">
        <f>IF(F$119=0,0,F115/F$119)</f>
        <v>0</v>
      </c>
      <c r="H115" s="1"/>
      <c r="I115" s="57">
        <f>IF(H$119=0,0,H115/H$119)</f>
        <v>0</v>
      </c>
      <c r="J115" s="58">
        <f>B115+D115+F115+H115</f>
        <v>0</v>
      </c>
      <c r="K115" s="50">
        <f>IF(J$119=0,0,J115/J$119)</f>
        <v>0</v>
      </c>
    </row>
    <row r="116" spans="1:256">
      <c r="A116" s="115" t="s">
        <v>130</v>
      </c>
      <c r="B116" s="1"/>
      <c r="C116" s="57">
        <f t="shared" ref="C116:E118" si="6">IF(B$119=0,0,B116/B$119)</f>
        <v>0</v>
      </c>
      <c r="D116" s="1"/>
      <c r="E116" s="57">
        <f t="shared" si="6"/>
        <v>0</v>
      </c>
      <c r="F116" s="1"/>
      <c r="G116" s="57">
        <f>IF(F$119=0,0,F116/F$119)</f>
        <v>0</v>
      </c>
      <c r="H116" s="1"/>
      <c r="I116" s="57">
        <f>IF(H$119=0,0,H116/H$119)</f>
        <v>0</v>
      </c>
      <c r="J116" s="58">
        <f t="shared" ref="J116:J118" si="7">B116+D116+F116+H116</f>
        <v>0</v>
      </c>
      <c r="K116" s="50">
        <f>IF(J$119=0,0,J116/J$119)</f>
        <v>0</v>
      </c>
    </row>
    <row r="117" spans="1:256">
      <c r="A117" s="115" t="s">
        <v>132</v>
      </c>
      <c r="B117" s="1"/>
      <c r="C117" s="57">
        <f t="shared" si="6"/>
        <v>0</v>
      </c>
      <c r="D117" s="1"/>
      <c r="E117" s="57">
        <f t="shared" si="6"/>
        <v>0</v>
      </c>
      <c r="F117" s="1"/>
      <c r="G117" s="57">
        <f>IF(F$119=0,0,F117/F$119)</f>
        <v>0</v>
      </c>
      <c r="H117" s="1"/>
      <c r="I117" s="57">
        <f>IF(H$119=0,0,H117/H$119)</f>
        <v>0</v>
      </c>
      <c r="J117" s="58">
        <f t="shared" si="7"/>
        <v>0</v>
      </c>
      <c r="K117" s="50">
        <f>IF(J$119=0,0,J117/J$119)</f>
        <v>0</v>
      </c>
    </row>
    <row r="118" spans="1:256">
      <c r="A118" s="115" t="s">
        <v>131</v>
      </c>
      <c r="B118" s="1"/>
      <c r="C118" s="57">
        <f t="shared" si="6"/>
        <v>0</v>
      </c>
      <c r="D118" s="1"/>
      <c r="E118" s="57">
        <f t="shared" si="6"/>
        <v>0</v>
      </c>
      <c r="F118" s="1"/>
      <c r="G118" s="57">
        <f>IF(F$119=0,0,F118/F$119)</f>
        <v>0</v>
      </c>
      <c r="H118" s="1"/>
      <c r="I118" s="57">
        <f>IF(H$119=0,0,H118/H$119)</f>
        <v>0</v>
      </c>
      <c r="J118" s="58">
        <f t="shared" si="7"/>
        <v>0</v>
      </c>
      <c r="K118" s="50">
        <f>IF(J$119=0,0,J118/J$119)</f>
        <v>0</v>
      </c>
    </row>
    <row r="119" spans="1:256">
      <c r="A119" s="39" t="s">
        <v>112</v>
      </c>
      <c r="B119" s="58">
        <f>SUM(B115:B118)</f>
        <v>0</v>
      </c>
      <c r="C119" s="50">
        <f>IF($J119=0,0,B119/$J119)</f>
        <v>0</v>
      </c>
      <c r="D119" s="58">
        <f>SUM(D115:D118)</f>
        <v>0</v>
      </c>
      <c r="E119" s="50">
        <f>IF($J119=0,0,D119/$J119)</f>
        <v>0</v>
      </c>
      <c r="F119" s="58">
        <f>SUM(F115:F118)</f>
        <v>0</v>
      </c>
      <c r="G119" s="50">
        <f>IF($J119=0,0,F119/$J119)</f>
        <v>0</v>
      </c>
      <c r="H119" s="58">
        <f>SUM(H115:H118)</f>
        <v>0</v>
      </c>
      <c r="I119" s="50">
        <f>IF($J119=0,0,H119/$J119)</f>
        <v>0</v>
      </c>
      <c r="J119" s="143">
        <f>B109</f>
        <v>0</v>
      </c>
      <c r="K119" s="50">
        <f>SUM(K115:K118)</f>
        <v>0</v>
      </c>
    </row>
    <row r="120" spans="1:256">
      <c r="A120" s="33" t="str">
        <f>IF(B119+D119+F119+H119&lt;&gt;J119,"Summe der Einträge in Tabelle 3.3 muss mit der Summe in Tabelle 3.2 übereinstimmen - bitte korrigieren","")</f>
        <v/>
      </c>
      <c r="J120" s="98" t="s">
        <v>200</v>
      </c>
    </row>
    <row r="121" spans="1:256" s="69" customFormat="1">
      <c r="A121" s="11" t="s">
        <v>142</v>
      </c>
      <c r="B121" s="45" t="s">
        <v>201</v>
      </c>
      <c r="C121" s="8"/>
      <c r="D121" s="8"/>
      <c r="E121" s="8"/>
      <c r="F121" s="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>
      <c r="A122" s="60" t="s">
        <v>73</v>
      </c>
      <c r="B122" s="61" t="s">
        <v>5</v>
      </c>
      <c r="C122" s="62" t="s">
        <v>7</v>
      </c>
    </row>
    <row r="123" spans="1:256">
      <c r="A123" s="115" t="s">
        <v>143</v>
      </c>
      <c r="B123" s="1"/>
      <c r="C123" s="57">
        <f>IF(B$123=0,0,B123/B$140)</f>
        <v>0</v>
      </c>
      <c r="D123" s="63"/>
      <c r="E123" s="33"/>
    </row>
    <row r="124" spans="1:256">
      <c r="A124" s="115" t="s">
        <v>213</v>
      </c>
      <c r="B124" s="1"/>
      <c r="C124" s="57">
        <f t="shared" ref="C124:C134" si="8">IF(B$123=0,0,B124/B$140)</f>
        <v>0</v>
      </c>
      <c r="D124" s="33"/>
      <c r="E124" s="64"/>
    </row>
    <row r="125" spans="1:256">
      <c r="A125" s="115" t="s">
        <v>214</v>
      </c>
      <c r="B125" s="1"/>
      <c r="C125" s="57">
        <f t="shared" si="8"/>
        <v>0</v>
      </c>
      <c r="E125" s="64"/>
    </row>
    <row r="126" spans="1:256">
      <c r="A126" s="115" t="s">
        <v>215</v>
      </c>
      <c r="B126" s="1"/>
      <c r="C126" s="57">
        <f t="shared" si="8"/>
        <v>0</v>
      </c>
      <c r="E126" s="64"/>
    </row>
    <row r="127" spans="1:256">
      <c r="A127" s="115" t="s">
        <v>26</v>
      </c>
      <c r="B127" s="1"/>
      <c r="C127" s="57">
        <f t="shared" si="8"/>
        <v>0</v>
      </c>
      <c r="E127" s="64"/>
    </row>
    <row r="128" spans="1:256">
      <c r="A128" s="115" t="s">
        <v>152</v>
      </c>
      <c r="B128" s="1"/>
      <c r="C128" s="57">
        <f t="shared" si="8"/>
        <v>0</v>
      </c>
      <c r="E128" s="64"/>
    </row>
    <row r="129" spans="1:10">
      <c r="A129" s="115" t="s">
        <v>144</v>
      </c>
      <c r="B129" s="1"/>
      <c r="C129" s="57">
        <f t="shared" si="8"/>
        <v>0</v>
      </c>
      <c r="D129" s="63"/>
      <c r="E129" s="33"/>
    </row>
    <row r="130" spans="1:10">
      <c r="A130" s="115" t="s">
        <v>149</v>
      </c>
      <c r="B130" s="1"/>
      <c r="C130" s="57">
        <f t="shared" si="8"/>
        <v>0</v>
      </c>
      <c r="D130" s="33"/>
      <c r="E130" s="33"/>
      <c r="G130" s="33"/>
      <c r="H130" s="33"/>
      <c r="I130" s="33"/>
    </row>
    <row r="131" spans="1:10">
      <c r="A131" s="115" t="s">
        <v>150</v>
      </c>
      <c r="B131" s="1"/>
      <c r="C131" s="57">
        <f t="shared" si="8"/>
        <v>0</v>
      </c>
      <c r="E131" s="64"/>
    </row>
    <row r="132" spans="1:10">
      <c r="A132" s="115" t="s">
        <v>35</v>
      </c>
      <c r="B132" s="1"/>
      <c r="C132" s="57">
        <f t="shared" si="8"/>
        <v>0</v>
      </c>
      <c r="D132" s="33"/>
      <c r="E132" s="64"/>
    </row>
    <row r="133" spans="1:10">
      <c r="A133" s="115" t="s">
        <v>36</v>
      </c>
      <c r="B133" s="1"/>
      <c r="C133" s="57">
        <f t="shared" si="8"/>
        <v>0</v>
      </c>
      <c r="D133" s="33"/>
      <c r="E133" s="64"/>
    </row>
    <row r="134" spans="1:10">
      <c r="A134" s="115" t="s">
        <v>217</v>
      </c>
      <c r="B134" s="1"/>
      <c r="C134" s="57">
        <f t="shared" si="8"/>
        <v>0</v>
      </c>
    </row>
    <row r="135" spans="1:10">
      <c r="A135" s="35" t="s">
        <v>151</v>
      </c>
      <c r="B135" s="126"/>
      <c r="C135" s="127"/>
      <c r="D135" s="33" t="str">
        <f>IF(SUM(B136:B139)&gt;B134,"Die Summe der Zellen B136 bis B139 darf nicht größer sein als die Zahl in Zelle B134 - bitte korrigieren","")</f>
        <v/>
      </c>
    </row>
    <row r="136" spans="1:10">
      <c r="A136" s="1"/>
      <c r="B136" s="1"/>
      <c r="C136" s="57">
        <f>IF(B$134=0,0,B136/B$134)</f>
        <v>0</v>
      </c>
    </row>
    <row r="137" spans="1:10">
      <c r="A137" s="1"/>
      <c r="B137" s="1"/>
      <c r="C137" s="57">
        <f>IF(B$134=0,0,B137/B$134)</f>
        <v>0</v>
      </c>
      <c r="D137" s="33"/>
      <c r="E137" s="64"/>
      <c r="F137" s="64"/>
    </row>
    <row r="138" spans="1:10">
      <c r="A138" s="1"/>
      <c r="B138" s="1"/>
      <c r="C138" s="57">
        <f>IF(B$134=0,0,B138/B$134)</f>
        <v>0</v>
      </c>
      <c r="D138" s="33"/>
      <c r="E138" s="64"/>
      <c r="F138" s="64"/>
    </row>
    <row r="139" spans="1:10">
      <c r="A139" s="1"/>
      <c r="B139" s="1"/>
      <c r="C139" s="57">
        <f>IF(B$134=0,0,B139/B$134)</f>
        <v>0</v>
      </c>
      <c r="E139" s="64"/>
      <c r="F139" s="64"/>
    </row>
    <row r="140" spans="1:10">
      <c r="A140" s="116" t="s">
        <v>112</v>
      </c>
      <c r="B140" s="66">
        <f>B109</f>
        <v>0</v>
      </c>
      <c r="C140" s="50">
        <f>IF(B$140=0,0,B140/B$140)</f>
        <v>0</v>
      </c>
      <c r="E140" s="98" t="s">
        <v>216</v>
      </c>
    </row>
    <row r="141" spans="1:10">
      <c r="A141" s="33" t="str">
        <f>IF(SUM(B123:B134)&lt;B140,"Summe in Tabelle 3.4 muss mindestens der Summe der Beratungsgespräche in Tabelle 3.2 entsprechen - bitte korrigieren","")</f>
        <v/>
      </c>
      <c r="B141" s="27"/>
      <c r="C141" s="27"/>
    </row>
    <row r="142" spans="1:10">
      <c r="A142" s="11" t="s">
        <v>169</v>
      </c>
      <c r="B142" s="45" t="s">
        <v>114</v>
      </c>
      <c r="C142" s="17"/>
      <c r="D142" s="20"/>
      <c r="G142" s="17"/>
      <c r="H142" s="10"/>
      <c r="I142" s="17"/>
      <c r="J142" s="17"/>
    </row>
    <row r="143" spans="1:10">
      <c r="A143" s="298" t="s">
        <v>154</v>
      </c>
      <c r="B143" s="298"/>
      <c r="C143" s="298"/>
      <c r="D143" s="283"/>
      <c r="E143" s="283"/>
      <c r="F143" s="61" t="s">
        <v>5</v>
      </c>
      <c r="G143" s="67" t="s">
        <v>61</v>
      </c>
      <c r="H143" s="33"/>
      <c r="I143" s="33"/>
    </row>
    <row r="144" spans="1:10">
      <c r="A144" s="284" t="s">
        <v>210</v>
      </c>
      <c r="B144" s="282"/>
      <c r="C144" s="282"/>
      <c r="D144" s="283"/>
      <c r="E144" s="283"/>
      <c r="F144" s="142"/>
      <c r="G144" s="57">
        <f>IF(F$154=0,0,F144/F$154)</f>
        <v>0</v>
      </c>
    </row>
    <row r="145" spans="1:12" ht="25.5" customHeight="1">
      <c r="A145" s="244" t="s">
        <v>156</v>
      </c>
      <c r="B145" s="282"/>
      <c r="C145" s="282"/>
      <c r="D145" s="283"/>
      <c r="E145" s="283"/>
      <c r="F145" s="142"/>
      <c r="G145" s="57">
        <f>IF(F$154=0,0,F145/F$154)</f>
        <v>0</v>
      </c>
    </row>
    <row r="146" spans="1:12" ht="24.75" customHeight="1">
      <c r="A146" s="244" t="s">
        <v>202</v>
      </c>
      <c r="B146" s="282"/>
      <c r="C146" s="282"/>
      <c r="D146" s="283"/>
      <c r="E146" s="283"/>
      <c r="F146" s="142"/>
      <c r="G146" s="57">
        <f t="shared" ref="G146:G153" si="9">IF(F$154=0,0,F146/F$154)</f>
        <v>0</v>
      </c>
    </row>
    <row r="147" spans="1:12">
      <c r="A147" s="284" t="s">
        <v>153</v>
      </c>
      <c r="B147" s="285"/>
      <c r="C147" s="285"/>
      <c r="D147" s="286"/>
      <c r="E147" s="286"/>
      <c r="F147" s="142"/>
      <c r="G147" s="57">
        <f t="shared" si="9"/>
        <v>0</v>
      </c>
    </row>
    <row r="148" spans="1:12" ht="25.5" customHeight="1">
      <c r="A148" s="244" t="s">
        <v>218</v>
      </c>
      <c r="B148" s="282"/>
      <c r="C148" s="282"/>
      <c r="D148" s="283"/>
      <c r="E148" s="283"/>
      <c r="F148" s="142"/>
      <c r="G148" s="57">
        <f t="shared" si="9"/>
        <v>0</v>
      </c>
    </row>
    <row r="149" spans="1:12" ht="24.75" customHeight="1">
      <c r="A149" s="244" t="s">
        <v>219</v>
      </c>
      <c r="B149" s="282"/>
      <c r="C149" s="282"/>
      <c r="D149" s="283"/>
      <c r="E149" s="283"/>
      <c r="F149" s="142"/>
      <c r="G149" s="57">
        <f t="shared" si="9"/>
        <v>0</v>
      </c>
    </row>
    <row r="150" spans="1:12">
      <c r="A150" s="284" t="s">
        <v>205</v>
      </c>
      <c r="B150" s="282"/>
      <c r="C150" s="282"/>
      <c r="D150" s="283"/>
      <c r="E150" s="283"/>
      <c r="F150" s="142"/>
      <c r="G150" s="57">
        <f t="shared" si="9"/>
        <v>0</v>
      </c>
    </row>
    <row r="151" spans="1:12" ht="25.5" customHeight="1">
      <c r="A151" s="244" t="s">
        <v>265</v>
      </c>
      <c r="B151" s="282"/>
      <c r="C151" s="282"/>
      <c r="D151" s="283"/>
      <c r="E151" s="283"/>
      <c r="F151" s="142"/>
      <c r="G151" s="57">
        <f t="shared" si="9"/>
        <v>0</v>
      </c>
    </row>
    <row r="152" spans="1:12" ht="26.25" customHeight="1">
      <c r="A152" s="244" t="s">
        <v>155</v>
      </c>
      <c r="B152" s="282"/>
      <c r="C152" s="282"/>
      <c r="D152" s="283"/>
      <c r="E152" s="283"/>
      <c r="F152" s="142"/>
      <c r="G152" s="57">
        <f t="shared" si="9"/>
        <v>0</v>
      </c>
    </row>
    <row r="153" spans="1:12">
      <c r="A153" s="284" t="s">
        <v>136</v>
      </c>
      <c r="B153" s="285"/>
      <c r="C153" s="285"/>
      <c r="D153" s="286"/>
      <c r="E153" s="286"/>
      <c r="F153" s="142"/>
      <c r="G153" s="57">
        <f t="shared" si="9"/>
        <v>0</v>
      </c>
    </row>
    <row r="154" spans="1:12">
      <c r="A154" s="358" t="s">
        <v>6</v>
      </c>
      <c r="B154" s="358"/>
      <c r="C154" s="358"/>
      <c r="D154" s="283"/>
      <c r="E154" s="283"/>
      <c r="F154" s="3">
        <f>SUM(F144:F153)</f>
        <v>0</v>
      </c>
      <c r="G154" s="50">
        <f>IF(F$154=0,0,F154/F154)</f>
        <v>0</v>
      </c>
    </row>
    <row r="155" spans="1:12">
      <c r="A155" s="33" t="str">
        <f>IF(F154&gt;B102,"Es kann in Tabelle 3.6 nicht mehr erstmals beratene Personen geben als insgesamt beratene Personen in Tabelle 3.1 - bitte korrigieren","")</f>
        <v/>
      </c>
      <c r="B155" s="17"/>
      <c r="C155" s="17"/>
      <c r="D155" s="97"/>
      <c r="E155" s="17"/>
    </row>
    <row r="156" spans="1:12">
      <c r="A156" s="11" t="s">
        <v>264</v>
      </c>
      <c r="D156" s="97"/>
      <c r="F156" s="45" t="s">
        <v>113</v>
      </c>
    </row>
    <row r="157" spans="1:12">
      <c r="A157" s="298" t="s">
        <v>203</v>
      </c>
      <c r="B157" s="298"/>
      <c r="C157" s="298"/>
      <c r="D157" s="283"/>
      <c r="E157" s="283"/>
      <c r="F157" s="219" t="s">
        <v>5</v>
      </c>
      <c r="G157" s="221" t="s">
        <v>61</v>
      </c>
      <c r="H157" s="33"/>
      <c r="I157" s="33"/>
    </row>
    <row r="158" spans="1:12">
      <c r="A158" s="359" t="s">
        <v>62</v>
      </c>
      <c r="B158" s="359"/>
      <c r="C158" s="359"/>
      <c r="D158" s="283"/>
      <c r="E158" s="283"/>
      <c r="F158" s="4"/>
      <c r="G158" s="71">
        <f>IF(F$160=0,0,F158/F$160)</f>
        <v>0</v>
      </c>
      <c r="H158" s="146"/>
      <c r="I158" s="146"/>
      <c r="J158" s="146"/>
      <c r="K158" s="146"/>
      <c r="L158" s="72"/>
    </row>
    <row r="159" spans="1:12">
      <c r="A159" s="359" t="s">
        <v>157</v>
      </c>
      <c r="B159" s="359"/>
      <c r="C159" s="359"/>
      <c r="D159" s="283"/>
      <c r="E159" s="283"/>
      <c r="F159" s="142"/>
      <c r="G159" s="220">
        <f>IF(F$160=0,0,F159/F$160)</f>
        <v>0</v>
      </c>
      <c r="H159" s="146"/>
      <c r="I159" s="146"/>
      <c r="J159" s="146"/>
      <c r="K159" s="146"/>
      <c r="L159" s="72"/>
    </row>
    <row r="160" spans="1:12" ht="15" customHeight="1">
      <c r="A160" s="358" t="s">
        <v>112</v>
      </c>
      <c r="B160" s="358"/>
      <c r="C160" s="358"/>
      <c r="D160" s="283"/>
      <c r="E160" s="283"/>
      <c r="F160" s="128">
        <f>B102</f>
        <v>0</v>
      </c>
      <c r="G160" s="73">
        <f>IF(F$160=0,0,F160/F$160)</f>
        <v>0</v>
      </c>
      <c r="I160" s="98" t="s">
        <v>262</v>
      </c>
    </row>
    <row r="161" spans="1:256" ht="14.25" customHeight="1">
      <c r="A161" s="298" t="s">
        <v>253</v>
      </c>
      <c r="B161" s="298"/>
      <c r="C161" s="298"/>
      <c r="D161" s="283"/>
      <c r="E161" s="283"/>
      <c r="F161" s="219" t="s">
        <v>5</v>
      </c>
      <c r="G161" s="221" t="s">
        <v>254</v>
      </c>
      <c r="I161" s="98" t="s">
        <v>263</v>
      </c>
    </row>
    <row r="162" spans="1:256" ht="24.75" customHeight="1">
      <c r="A162" s="360" t="s">
        <v>257</v>
      </c>
      <c r="B162" s="361"/>
      <c r="C162" s="361"/>
      <c r="D162" s="361"/>
      <c r="E162" s="362"/>
      <c r="F162" s="122"/>
      <c r="G162" s="57">
        <f t="shared" ref="G162:G170" si="10">IF(F$159=0,0,F162/F$159)</f>
        <v>0</v>
      </c>
      <c r="H162" s="33" t="str">
        <f>IF(F162&gt;F$159,"Zeilenwert darf nicht größer sein als  der Wert in Zelle F159 - bitte korrigieren","")</f>
        <v/>
      </c>
    </row>
    <row r="163" spans="1:256" ht="24.75" customHeight="1">
      <c r="A163" s="360" t="s">
        <v>258</v>
      </c>
      <c r="B163" s="361"/>
      <c r="C163" s="361"/>
      <c r="D163" s="361"/>
      <c r="E163" s="362"/>
      <c r="F163" s="122"/>
      <c r="G163" s="57">
        <f t="shared" si="10"/>
        <v>0</v>
      </c>
      <c r="H163" s="33" t="str">
        <f t="shared" ref="H163:H170" si="11">IF(F163&gt;F$159,"Zeilenwert darf nicht größer sein als  der Wert in Zelle F159 - bitte korrigieren","")</f>
        <v/>
      </c>
    </row>
    <row r="164" spans="1:256" ht="15" customHeight="1">
      <c r="A164" s="360" t="s">
        <v>153</v>
      </c>
      <c r="B164" s="361"/>
      <c r="C164" s="361"/>
      <c r="D164" s="361"/>
      <c r="E164" s="362"/>
      <c r="F164" s="122"/>
      <c r="G164" s="57">
        <f t="shared" si="10"/>
        <v>0</v>
      </c>
      <c r="H164" s="33" t="str">
        <f t="shared" si="11"/>
        <v/>
      </c>
    </row>
    <row r="165" spans="1:256" ht="24.75" customHeight="1">
      <c r="A165" s="360" t="s">
        <v>259</v>
      </c>
      <c r="B165" s="361"/>
      <c r="C165" s="361"/>
      <c r="D165" s="361"/>
      <c r="E165" s="362"/>
      <c r="F165" s="122"/>
      <c r="G165" s="57">
        <f t="shared" si="10"/>
        <v>0</v>
      </c>
      <c r="H165" s="33" t="str">
        <f t="shared" si="11"/>
        <v/>
      </c>
    </row>
    <row r="166" spans="1:256" ht="24.75" customHeight="1">
      <c r="A166" s="360" t="s">
        <v>260</v>
      </c>
      <c r="B166" s="361"/>
      <c r="C166" s="361"/>
      <c r="D166" s="361"/>
      <c r="E166" s="362"/>
      <c r="F166" s="122"/>
      <c r="G166" s="57">
        <f t="shared" si="10"/>
        <v>0</v>
      </c>
      <c r="H166" s="33" t="str">
        <f t="shared" si="11"/>
        <v/>
      </c>
    </row>
    <row r="167" spans="1:256" ht="15" customHeight="1">
      <c r="A167" s="244" t="s">
        <v>205</v>
      </c>
      <c r="B167" s="282"/>
      <c r="C167" s="282"/>
      <c r="D167" s="357"/>
      <c r="E167" s="357"/>
      <c r="F167" s="142"/>
      <c r="G167" s="57">
        <f t="shared" si="10"/>
        <v>0</v>
      </c>
      <c r="H167" s="33" t="str">
        <f t="shared" si="11"/>
        <v/>
      </c>
    </row>
    <row r="168" spans="1:256" ht="24.75" customHeight="1">
      <c r="A168" s="244" t="s">
        <v>261</v>
      </c>
      <c r="B168" s="282"/>
      <c r="C168" s="282"/>
      <c r="D168" s="357"/>
      <c r="E168" s="357"/>
      <c r="F168" s="122"/>
      <c r="G168" s="57">
        <f t="shared" si="10"/>
        <v>0</v>
      </c>
      <c r="H168" s="33" t="str">
        <f t="shared" si="11"/>
        <v/>
      </c>
    </row>
    <row r="169" spans="1:256" ht="24.75" customHeight="1">
      <c r="A169" s="244" t="s">
        <v>256</v>
      </c>
      <c r="B169" s="282"/>
      <c r="C169" s="282"/>
      <c r="D169" s="357"/>
      <c r="E169" s="357"/>
      <c r="F169" s="122"/>
      <c r="G169" s="57">
        <f t="shared" si="10"/>
        <v>0</v>
      </c>
      <c r="H169" s="33" t="str">
        <f t="shared" si="11"/>
        <v/>
      </c>
    </row>
    <row r="170" spans="1:256" ht="14.25" customHeight="1">
      <c r="A170" s="244" t="s">
        <v>136</v>
      </c>
      <c r="B170" s="282"/>
      <c r="C170" s="282"/>
      <c r="D170" s="357"/>
      <c r="E170" s="357"/>
      <c r="F170" s="122"/>
      <c r="G170" s="57">
        <f t="shared" si="10"/>
        <v>0</v>
      </c>
      <c r="H170" s="33" t="str">
        <f t="shared" si="11"/>
        <v/>
      </c>
    </row>
    <row r="171" spans="1:256">
      <c r="A171" s="98"/>
      <c r="C171" s="74"/>
      <c r="D171" s="74"/>
      <c r="E171" s="74"/>
      <c r="F171" s="75"/>
      <c r="G171" s="74"/>
      <c r="H171" s="74"/>
      <c r="I171" s="9"/>
      <c r="J171" s="9"/>
    </row>
    <row r="172" spans="1:256">
      <c r="A172" s="33" t="str">
        <f>IF(F158+F159&lt;&gt;F160,"Summe der Eingaben in den Zellen F158 und F159 stimmt nicht mit der Gesamtzahl aller beratenen Personen in Tabelle 3.1 überein - bitte korrigieren","")</f>
        <v/>
      </c>
      <c r="C172" s="74"/>
      <c r="D172" s="74"/>
      <c r="E172" s="74"/>
      <c r="F172" s="75"/>
      <c r="G172" s="74"/>
      <c r="H172" s="74"/>
      <c r="I172" s="9"/>
      <c r="J172" s="9"/>
    </row>
    <row r="173" spans="1:256">
      <c r="A173" s="11" t="s">
        <v>161</v>
      </c>
      <c r="B173" s="45" t="s">
        <v>249</v>
      </c>
      <c r="C173" s="8"/>
      <c r="D173" s="8"/>
    </row>
    <row r="174" spans="1:256">
      <c r="A174" s="60" t="s">
        <v>170</v>
      </c>
      <c r="B174" s="25" t="s">
        <v>5</v>
      </c>
      <c r="C174" s="25" t="s">
        <v>7</v>
      </c>
      <c r="D174" s="67" t="s">
        <v>61</v>
      </c>
      <c r="E174" s="8"/>
      <c r="G174" s="68"/>
      <c r="H174" s="68"/>
      <c r="I174" s="68"/>
      <c r="J174" s="68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>
      <c r="A175" s="53" t="s">
        <v>158</v>
      </c>
      <c r="B175" s="6"/>
      <c r="C175" s="57">
        <f t="shared" ref="C175:C181" si="12">IF(B$181=0,0,B175/B$181)</f>
        <v>0</v>
      </c>
      <c r="D175" s="57">
        <f>IF(B$181-B$180=0,0,B175/(B$181-B$180))</f>
        <v>0</v>
      </c>
    </row>
    <row r="176" spans="1:256">
      <c r="A176" s="109" t="s">
        <v>123</v>
      </c>
      <c r="B176" s="108"/>
      <c r="C176" s="57">
        <f t="shared" si="12"/>
        <v>0</v>
      </c>
      <c r="D176" s="57">
        <f t="shared" ref="D176:D179" si="13">IF(B$181-B$180=0,0,B176/(B$181-B$180))</f>
        <v>0</v>
      </c>
    </row>
    <row r="177" spans="1:8">
      <c r="A177" s="53" t="s">
        <v>159</v>
      </c>
      <c r="B177" s="6"/>
      <c r="C177" s="57">
        <f t="shared" si="12"/>
        <v>0</v>
      </c>
      <c r="D177" s="57">
        <f t="shared" si="13"/>
        <v>0</v>
      </c>
    </row>
    <row r="178" spans="1:8">
      <c r="A178" s="53" t="s">
        <v>45</v>
      </c>
      <c r="B178" s="6"/>
      <c r="C178" s="57">
        <f t="shared" si="12"/>
        <v>0</v>
      </c>
      <c r="D178" s="57">
        <f t="shared" si="13"/>
        <v>0</v>
      </c>
    </row>
    <row r="179" spans="1:8">
      <c r="A179" s="53" t="s">
        <v>72</v>
      </c>
      <c r="B179" s="6"/>
      <c r="C179" s="57">
        <f t="shared" si="12"/>
        <v>0</v>
      </c>
      <c r="D179" s="57">
        <f t="shared" si="13"/>
        <v>0</v>
      </c>
    </row>
    <row r="180" spans="1:8">
      <c r="A180" s="109" t="s">
        <v>22</v>
      </c>
      <c r="B180" s="108"/>
      <c r="C180" s="57">
        <f t="shared" si="12"/>
        <v>0</v>
      </c>
      <c r="D180" s="57"/>
    </row>
    <row r="181" spans="1:8">
      <c r="A181" s="65" t="s">
        <v>6</v>
      </c>
      <c r="B181" s="54">
        <f>SUM(B175:B180)</f>
        <v>0</v>
      </c>
      <c r="C181" s="50">
        <f t="shared" si="12"/>
        <v>0</v>
      </c>
      <c r="D181" s="50">
        <f>C181</f>
        <v>0</v>
      </c>
      <c r="F181" s="98"/>
    </row>
    <row r="182" spans="1:8">
      <c r="A182" s="33" t="str">
        <f>IF(B181&gt;B102,"Summe der Eingaben in Tabelle 3.7 darf nicht größer sein als die Gesamtzahl aller beratenen Personen in Tabelle 3.1 - bitte korrigieren","")</f>
        <v/>
      </c>
      <c r="B182" s="33" t="str">
        <f>IF(B181&lt;B99,"Die Summe der Eingaben in Tabelle 3.7 muss mindestens so groß sein wie die Anzahl beratener Menschen mit Behinderungen in Tabelle 3.1 - bitte korrigieren","")</f>
        <v/>
      </c>
    </row>
    <row r="183" spans="1:8">
      <c r="A183" s="11" t="s">
        <v>162</v>
      </c>
      <c r="B183" s="45" t="s">
        <v>249</v>
      </c>
      <c r="D183" s="8"/>
    </row>
    <row r="184" spans="1:8">
      <c r="A184" s="121" t="s">
        <v>171</v>
      </c>
      <c r="B184" s="25" t="s">
        <v>5</v>
      </c>
      <c r="C184" s="67" t="s">
        <v>7</v>
      </c>
      <c r="D184" s="67" t="s">
        <v>61</v>
      </c>
      <c r="E184" s="11"/>
    </row>
    <row r="185" spans="1:8">
      <c r="A185" s="129" t="s">
        <v>220</v>
      </c>
      <c r="B185" s="142"/>
      <c r="C185" s="57">
        <f t="shared" ref="C185:C190" si="14">IF(B$190=0,0,B185/B$190)</f>
        <v>0</v>
      </c>
      <c r="D185" s="57">
        <f>IF(B$190-B$189=0,0,B185/(B$190-B$189))</f>
        <v>0</v>
      </c>
    </row>
    <row r="186" spans="1:8">
      <c r="A186" s="129" t="s">
        <v>209</v>
      </c>
      <c r="B186" s="142"/>
      <c r="C186" s="57">
        <f t="shared" si="14"/>
        <v>0</v>
      </c>
      <c r="D186" s="57">
        <f>IF(B$190-B$189=0,0,B186/(B$190-B$189))</f>
        <v>0</v>
      </c>
    </row>
    <row r="187" spans="1:8">
      <c r="A187" s="129" t="s">
        <v>129</v>
      </c>
      <c r="B187" s="142"/>
      <c r="C187" s="57">
        <f t="shared" si="14"/>
        <v>0</v>
      </c>
      <c r="D187" s="57">
        <f>IF(B$190-B$189=0,0,B187/(B$190-B$189))</f>
        <v>0</v>
      </c>
    </row>
    <row r="188" spans="1:8">
      <c r="A188" s="129" t="s">
        <v>160</v>
      </c>
      <c r="B188" s="142"/>
      <c r="C188" s="57">
        <f t="shared" si="14"/>
        <v>0</v>
      </c>
      <c r="D188" s="57">
        <f>IF(B$190-B$189=0,0,B188/(B$190-B$189))</f>
        <v>0</v>
      </c>
    </row>
    <row r="189" spans="1:8">
      <c r="A189" s="129" t="s">
        <v>22</v>
      </c>
      <c r="B189" s="142"/>
      <c r="C189" s="57">
        <f t="shared" si="14"/>
        <v>0</v>
      </c>
      <c r="D189" s="57"/>
    </row>
    <row r="190" spans="1:8">
      <c r="A190" s="119" t="s">
        <v>112</v>
      </c>
      <c r="B190" s="54">
        <f>B181</f>
        <v>0</v>
      </c>
      <c r="C190" s="50">
        <f t="shared" si="14"/>
        <v>0</v>
      </c>
      <c r="D190" s="50">
        <f>C190</f>
        <v>0</v>
      </c>
      <c r="F190" s="98" t="s">
        <v>255</v>
      </c>
    </row>
    <row r="191" spans="1:8">
      <c r="A191" s="33" t="str">
        <f>IF(SUM(B185:B189)&lt;&gt;B190,"Summe in Tabelle 3.8 muss mit der Summe in Tabelle 3.7 übereinstimmen - bitte korrigieren","")</f>
        <v/>
      </c>
    </row>
    <row r="192" spans="1:8">
      <c r="A192" s="51"/>
      <c r="B192" s="51"/>
      <c r="C192" s="76"/>
      <c r="D192" s="76"/>
      <c r="E192" s="51"/>
      <c r="F192" s="77"/>
      <c r="G192" s="76"/>
      <c r="H192" s="76"/>
    </row>
    <row r="193" spans="1:256">
      <c r="A193" s="290" t="s">
        <v>96</v>
      </c>
      <c r="B193" s="291"/>
      <c r="C193" s="291"/>
      <c r="D193" s="291"/>
      <c r="E193" s="291"/>
      <c r="F193" s="291"/>
      <c r="G193" s="291"/>
      <c r="H193" s="291"/>
      <c r="I193" s="291"/>
      <c r="J193" s="291"/>
      <c r="K193" s="292"/>
    </row>
    <row r="194" spans="1:256">
      <c r="A194" s="30"/>
      <c r="B194" s="21"/>
      <c r="C194" s="21"/>
      <c r="D194" s="21"/>
      <c r="E194" s="21"/>
      <c r="F194" s="21"/>
    </row>
    <row r="195" spans="1:256">
      <c r="A195" s="322" t="s">
        <v>167</v>
      </c>
      <c r="B195" s="322"/>
      <c r="C195" s="322"/>
      <c r="D195" s="322"/>
      <c r="E195" s="322"/>
      <c r="F195" s="323"/>
      <c r="G195" s="67" t="s">
        <v>5</v>
      </c>
      <c r="H195" s="102"/>
      <c r="I195" s="78"/>
      <c r="J195" s="78"/>
      <c r="K195" s="17"/>
    </row>
    <row r="196" spans="1:256">
      <c r="A196" s="321" t="s">
        <v>122</v>
      </c>
      <c r="B196" s="321"/>
      <c r="C196" s="321"/>
      <c r="D196" s="321"/>
      <c r="E196" s="321"/>
      <c r="F196" s="245"/>
      <c r="G196" s="99">
        <f>COUNTIF(FBB!B$7:B$106,1)+COUNTIF('FBB2'!B$7:B$106,1)</f>
        <v>0</v>
      </c>
      <c r="H196" s="103"/>
      <c r="I196" s="79"/>
      <c r="J196" s="79"/>
      <c r="K196" s="79"/>
    </row>
    <row r="197" spans="1:256">
      <c r="A197" s="321" t="s">
        <v>97</v>
      </c>
      <c r="B197" s="321"/>
      <c r="C197" s="321"/>
      <c r="D197" s="321"/>
      <c r="E197" s="321"/>
      <c r="F197" s="245"/>
      <c r="G197" s="99">
        <f>COUNTIF(FBB!B$7:B$106,2)+COUNTIF('FBB2'!B$7:B$106,2)</f>
        <v>0</v>
      </c>
      <c r="H197" s="103"/>
      <c r="I197" s="80"/>
      <c r="J197" s="80"/>
      <c r="K197" s="80"/>
      <c r="M197" s="70"/>
    </row>
    <row r="198" spans="1:256">
      <c r="A198" s="321" t="s">
        <v>83</v>
      </c>
      <c r="B198" s="321"/>
      <c r="C198" s="321"/>
      <c r="D198" s="321"/>
      <c r="E198" s="321"/>
      <c r="F198" s="245"/>
      <c r="G198" s="99">
        <f>COUNTIF(FBB!B$7:B$106,3)+COUNTIF('FBB2'!B$7:B$106,3)</f>
        <v>0</v>
      </c>
      <c r="H198" s="103"/>
      <c r="I198" s="79"/>
      <c r="J198" s="79"/>
      <c r="K198" s="79"/>
      <c r="L198" s="17"/>
      <c r="M198" s="70"/>
    </row>
    <row r="199" spans="1:256" ht="13.5" thickBot="1">
      <c r="A199" s="318" t="s">
        <v>82</v>
      </c>
      <c r="B199" s="318"/>
      <c r="C199" s="318"/>
      <c r="D199" s="318"/>
      <c r="E199" s="318"/>
      <c r="F199" s="319"/>
      <c r="G199" s="100">
        <f>COUNTIF(FBB!B$7:B$106,4)+COUNTIF('FBB2'!B$7:B$106,4)</f>
        <v>0</v>
      </c>
      <c r="H199" s="103"/>
      <c r="I199" s="80"/>
      <c r="J199" s="80"/>
      <c r="K199" s="80"/>
      <c r="M199" s="70"/>
    </row>
    <row r="200" spans="1:256" ht="13.5" thickTop="1">
      <c r="A200" s="320" t="s">
        <v>222</v>
      </c>
      <c r="B200" s="320"/>
      <c r="C200" s="320"/>
      <c r="D200" s="320"/>
      <c r="E200" s="320"/>
      <c r="F200" s="289"/>
      <c r="G200" s="101">
        <f>COUNTIF(FBB!C$7:C$106,1)+COUNTIF('FBB2'!C$7:C$106,1)</f>
        <v>0</v>
      </c>
      <c r="H200" s="104"/>
      <c r="I200" s="27"/>
      <c r="J200" s="27"/>
      <c r="K200" s="27"/>
      <c r="M200" s="70"/>
    </row>
    <row r="201" spans="1:256" s="32" customFormat="1">
      <c r="A201" s="321" t="s">
        <v>223</v>
      </c>
      <c r="B201" s="321"/>
      <c r="C201" s="321"/>
      <c r="D201" s="321"/>
      <c r="E201" s="321"/>
      <c r="F201" s="245"/>
      <c r="G201" s="101">
        <f>COUNTIF(FBB!C$7:C$106,2)+COUNTIF('FBB2'!C$7:C$106,2)</f>
        <v>0</v>
      </c>
      <c r="H201" s="104"/>
      <c r="I201" s="27"/>
      <c r="J201" s="27"/>
      <c r="K201" s="2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s="32" customFormat="1" ht="13.5" thickBot="1">
      <c r="A202" s="318" t="s">
        <v>224</v>
      </c>
      <c r="B202" s="318"/>
      <c r="C202" s="318"/>
      <c r="D202" s="318"/>
      <c r="E202" s="318"/>
      <c r="F202" s="319"/>
      <c r="G202" s="100">
        <f>COUNTIF(FBB!C$7:C$106,3)+COUNTIF('FBB2'!C$7:C$106,3)</f>
        <v>0</v>
      </c>
      <c r="H202" s="104"/>
      <c r="I202" s="27"/>
      <c r="J202" s="27"/>
      <c r="K202" s="2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ht="13.5" thickTop="1">
      <c r="A203" s="320" t="s">
        <v>81</v>
      </c>
      <c r="B203" s="320"/>
      <c r="C203" s="320"/>
      <c r="D203" s="320"/>
      <c r="E203" s="320"/>
      <c r="F203" s="289"/>
      <c r="G203" s="81">
        <f>IF(FBB!E107+'FBB2'!E107=0,0,(FBB!M107+'FBB2'!M107)/(FBB!E107+'FBB2'!E107))</f>
        <v>0</v>
      </c>
      <c r="H203" s="104"/>
      <c r="I203" s="27"/>
      <c r="J203" s="27"/>
      <c r="K203" s="27"/>
      <c r="M203" s="27"/>
      <c r="O203" s="27"/>
      <c r="P203" s="70"/>
      <c r="Q203" s="70"/>
    </row>
    <row r="204" spans="1:256">
      <c r="A204" s="321" t="s">
        <v>110</v>
      </c>
      <c r="B204" s="321"/>
      <c r="C204" s="321"/>
      <c r="D204" s="321"/>
      <c r="E204" s="321"/>
      <c r="F204" s="245"/>
      <c r="G204" s="81">
        <f>IF(FBB!L107+'FBB2'!L107=0,0,(FBB!N107+'FBB2'!N107)/(FBB!L107+'FBB2'!L107))</f>
        <v>0</v>
      </c>
      <c r="H204" s="104"/>
      <c r="I204" s="27"/>
      <c r="J204" s="27"/>
      <c r="K204" s="27"/>
    </row>
    <row r="205" spans="1:256">
      <c r="A205" s="321" t="s">
        <v>221</v>
      </c>
      <c r="B205" s="321"/>
      <c r="C205" s="321"/>
      <c r="D205" s="321"/>
      <c r="E205" s="321"/>
      <c r="F205" s="245"/>
      <c r="G205" s="81">
        <f>IF(FBB!L107+'FBB2'!L107=0,0,(FBB!O107+'FBB2'!O107)/(FBB!L107+'FBB2'!L107))</f>
        <v>0</v>
      </c>
      <c r="H205" s="27"/>
      <c r="I205" s="27"/>
      <c r="J205" s="27"/>
      <c r="K205" s="27"/>
      <c r="M205" s="27"/>
      <c r="O205" s="27"/>
      <c r="P205" s="70"/>
      <c r="Q205" s="70"/>
    </row>
    <row r="206" spans="1:256">
      <c r="A206" s="321" t="s">
        <v>99</v>
      </c>
      <c r="B206" s="321"/>
      <c r="C206" s="321"/>
      <c r="D206" s="321"/>
      <c r="E206" s="321"/>
      <c r="F206" s="245"/>
      <c r="G206" s="81">
        <f>IF(FBB!$E107+'FBB2'!$E107=0,0,(FBB!I107+'FBB2'!I107)/(FBB!$E107+'FBB2'!$E107))</f>
        <v>0</v>
      </c>
      <c r="H206" s="27"/>
      <c r="I206" s="27"/>
      <c r="J206" s="27"/>
      <c r="K206" s="27"/>
    </row>
    <row r="207" spans="1:256">
      <c r="A207" s="321" t="s">
        <v>98</v>
      </c>
      <c r="B207" s="321"/>
      <c r="C207" s="321"/>
      <c r="D207" s="321"/>
      <c r="E207" s="321"/>
      <c r="F207" s="245"/>
      <c r="G207" s="81">
        <f>IF(FBB!$E107+'FBB2'!$E107=0,0,(FBB!J107+'FBB2'!J107)/(FBB!$E107+'FBB2'!$E107))</f>
        <v>0</v>
      </c>
      <c r="H207" s="27"/>
      <c r="I207" s="27"/>
      <c r="J207" s="27"/>
      <c r="K207" s="27"/>
      <c r="M207" s="27"/>
      <c r="O207" s="27"/>
      <c r="P207" s="70"/>
      <c r="Q207" s="70"/>
    </row>
    <row r="208" spans="1:256">
      <c r="A208" s="321" t="s">
        <v>225</v>
      </c>
      <c r="B208" s="321"/>
      <c r="C208" s="321"/>
      <c r="D208" s="321"/>
      <c r="E208" s="321"/>
      <c r="F208" s="245"/>
      <c r="G208" s="81">
        <f>IF(FBB!$E107+'FBB2'!$E107=0,0,(FBB!K107+'FBB2'!K107)/(FBB!$E107+'FBB2'!$E107))</f>
        <v>0</v>
      </c>
      <c r="H208" s="27"/>
      <c r="I208" s="27"/>
      <c r="J208" s="27"/>
      <c r="K208" s="27"/>
    </row>
    <row r="209" spans="1:255">
      <c r="A209" s="82"/>
      <c r="B209" s="31"/>
      <c r="C209" s="31"/>
      <c r="D209" s="9"/>
      <c r="E209" s="83"/>
      <c r="F209" s="9"/>
      <c r="G209" s="9"/>
      <c r="H209" s="9"/>
      <c r="I209" s="9"/>
      <c r="L209" s="27"/>
      <c r="M209" s="27"/>
      <c r="O209" s="27"/>
      <c r="P209" s="70"/>
      <c r="Q209" s="70"/>
    </row>
    <row r="210" spans="1:255">
      <c r="A210" s="82"/>
      <c r="B210" s="31"/>
      <c r="C210" s="31"/>
      <c r="D210" s="9"/>
      <c r="E210" s="83"/>
      <c r="F210" s="9"/>
      <c r="G210" s="9"/>
      <c r="H210" s="9"/>
      <c r="I210" s="9"/>
      <c r="L210" s="27"/>
      <c r="M210" s="27"/>
      <c r="O210" s="27"/>
      <c r="P210" s="70"/>
      <c r="Q210" s="70"/>
    </row>
    <row r="211" spans="1:255">
      <c r="A211" s="290" t="s">
        <v>163</v>
      </c>
      <c r="B211" s="291"/>
      <c r="C211" s="291"/>
      <c r="D211" s="291"/>
      <c r="E211" s="291"/>
      <c r="F211" s="291"/>
      <c r="G211" s="291"/>
      <c r="H211" s="291"/>
      <c r="I211" s="291"/>
      <c r="J211" s="291"/>
      <c r="K211" s="292"/>
      <c r="O211" s="27"/>
      <c r="P211" s="70"/>
      <c r="Q211" s="84"/>
    </row>
    <row r="212" spans="1:255">
      <c r="A212" s="27"/>
      <c r="B212" s="27"/>
      <c r="C212" s="27"/>
      <c r="D212" s="27"/>
      <c r="E212" s="27"/>
      <c r="F212" s="27"/>
      <c r="G212" s="27"/>
      <c r="H212" s="27"/>
      <c r="I212" s="27"/>
      <c r="K212" s="27"/>
      <c r="L212" s="27"/>
      <c r="M212" s="27"/>
      <c r="N212" s="27"/>
      <c r="O212" s="27"/>
      <c r="P212" s="70"/>
      <c r="Q212" s="64"/>
      <c r="R212" s="64"/>
    </row>
    <row r="213" spans="1:255">
      <c r="A213" s="11" t="s">
        <v>102</v>
      </c>
      <c r="B213" s="8"/>
      <c r="C213" s="8"/>
      <c r="D213" s="8"/>
      <c r="E213" s="8"/>
      <c r="F213" s="8"/>
    </row>
    <row r="214" spans="1:255">
      <c r="A214" s="155" t="s">
        <v>17</v>
      </c>
      <c r="B214" s="308" t="s">
        <v>53</v>
      </c>
      <c r="C214" s="308"/>
      <c r="D214" s="308"/>
      <c r="E214" s="308"/>
      <c r="F214" s="308"/>
      <c r="G214" s="308"/>
      <c r="H214" s="309"/>
      <c r="I214" s="299" t="s">
        <v>6</v>
      </c>
      <c r="J214" s="300"/>
      <c r="L214" s="8"/>
      <c r="M214" s="8"/>
    </row>
    <row r="215" spans="1:255">
      <c r="A215" s="150"/>
      <c r="B215" s="46" t="s">
        <v>37</v>
      </c>
      <c r="C215" s="47" t="s">
        <v>38</v>
      </c>
      <c r="D215" s="46" t="s">
        <v>69</v>
      </c>
      <c r="E215" s="46" t="s">
        <v>70</v>
      </c>
      <c r="F215" s="46" t="s">
        <v>44</v>
      </c>
      <c r="G215" s="46" t="s">
        <v>52</v>
      </c>
      <c r="H215" s="46" t="s">
        <v>22</v>
      </c>
      <c r="I215" s="48" t="s">
        <v>5</v>
      </c>
      <c r="J215" s="48" t="s">
        <v>61</v>
      </c>
    </row>
    <row r="216" spans="1:255">
      <c r="A216" s="148" t="s">
        <v>9</v>
      </c>
      <c r="B216" s="2"/>
      <c r="C216" s="2"/>
      <c r="D216" s="2"/>
      <c r="E216" s="2"/>
      <c r="F216" s="2"/>
      <c r="G216" s="2"/>
      <c r="H216" s="2"/>
      <c r="I216" s="49">
        <f>SUM(B216:H216)</f>
        <v>0</v>
      </c>
      <c r="J216" s="50">
        <f>IF(I$219=0,0,I216/I$219)</f>
        <v>0</v>
      </c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  <c r="IU216" s="32"/>
    </row>
    <row r="217" spans="1:255">
      <c r="A217" s="148" t="s">
        <v>8</v>
      </c>
      <c r="B217" s="2"/>
      <c r="C217" s="2"/>
      <c r="D217" s="2"/>
      <c r="E217" s="2"/>
      <c r="F217" s="2"/>
      <c r="G217" s="2"/>
      <c r="H217" s="2"/>
      <c r="I217" s="49">
        <f>SUM(B217:H217)</f>
        <v>0</v>
      </c>
      <c r="J217" s="50">
        <f t="shared" ref="J217:J218" si="15">IF(I$219=0,0,I217/I$219)</f>
        <v>0</v>
      </c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  <c r="IU217" s="32"/>
    </row>
    <row r="218" spans="1:255">
      <c r="A218" s="148" t="s">
        <v>116</v>
      </c>
      <c r="B218" s="2"/>
      <c r="C218" s="2"/>
      <c r="D218" s="2"/>
      <c r="E218" s="2"/>
      <c r="F218" s="2"/>
      <c r="G218" s="2"/>
      <c r="H218" s="2"/>
      <c r="I218" s="49">
        <f>SUM(B218:H218)</f>
        <v>0</v>
      </c>
      <c r="J218" s="50">
        <f t="shared" si="15"/>
        <v>0</v>
      </c>
    </row>
    <row r="219" spans="1:255">
      <c r="A219" s="149" t="s">
        <v>16</v>
      </c>
      <c r="B219" s="153">
        <f t="shared" ref="B219:I219" si="16">SUM(B216:B218)</f>
        <v>0</v>
      </c>
      <c r="C219" s="153">
        <f t="shared" si="16"/>
        <v>0</v>
      </c>
      <c r="D219" s="153">
        <f t="shared" si="16"/>
        <v>0</v>
      </c>
      <c r="E219" s="153">
        <f t="shared" si="16"/>
        <v>0</v>
      </c>
      <c r="F219" s="153">
        <f t="shared" si="16"/>
        <v>0</v>
      </c>
      <c r="G219" s="153">
        <f t="shared" si="16"/>
        <v>0</v>
      </c>
      <c r="H219" s="153">
        <f t="shared" si="16"/>
        <v>0</v>
      </c>
      <c r="I219" s="153">
        <f t="shared" si="16"/>
        <v>0</v>
      </c>
      <c r="J219" s="50">
        <f>IF(I$219=0,0,I219/I$219)</f>
        <v>0</v>
      </c>
    </row>
    <row r="220" spans="1:255">
      <c r="A220" s="149" t="s">
        <v>18</v>
      </c>
      <c r="B220" s="154">
        <f t="shared" ref="B220:I220" si="17">IF($I219=0,0,B219/$I219)</f>
        <v>0</v>
      </c>
      <c r="C220" s="50">
        <f t="shared" si="17"/>
        <v>0</v>
      </c>
      <c r="D220" s="50">
        <f t="shared" si="17"/>
        <v>0</v>
      </c>
      <c r="E220" s="50">
        <f t="shared" si="17"/>
        <v>0</v>
      </c>
      <c r="F220" s="50">
        <f t="shared" si="17"/>
        <v>0</v>
      </c>
      <c r="G220" s="50">
        <f t="shared" si="17"/>
        <v>0</v>
      </c>
      <c r="H220" s="50">
        <f t="shared" si="17"/>
        <v>0</v>
      </c>
      <c r="I220" s="50">
        <f t="shared" si="17"/>
        <v>0</v>
      </c>
      <c r="J220" s="50"/>
    </row>
    <row r="221" spans="1:255">
      <c r="A221" s="149" t="s">
        <v>71</v>
      </c>
      <c r="B221" s="154">
        <f t="shared" ref="B221:G221" si="18">IF($I219-$H219=0,0,B219/($I219-$H219))</f>
        <v>0</v>
      </c>
      <c r="C221" s="50">
        <f t="shared" si="18"/>
        <v>0</v>
      </c>
      <c r="D221" s="50">
        <f t="shared" si="18"/>
        <v>0</v>
      </c>
      <c r="E221" s="50">
        <f t="shared" si="18"/>
        <v>0</v>
      </c>
      <c r="F221" s="50">
        <f t="shared" si="18"/>
        <v>0</v>
      </c>
      <c r="G221" s="50">
        <f t="shared" si="18"/>
        <v>0</v>
      </c>
      <c r="H221" s="50"/>
      <c r="I221" s="50"/>
      <c r="J221" s="50"/>
    </row>
    <row r="222" spans="1:255">
      <c r="A222" s="98" t="s">
        <v>111</v>
      </c>
    </row>
    <row r="223" spans="1:255">
      <c r="A223" s="51"/>
    </row>
    <row r="224" spans="1:255">
      <c r="A224" s="85" t="s">
        <v>103</v>
      </c>
      <c r="B224" s="17"/>
      <c r="L224" s="27"/>
      <c r="M224" s="27"/>
    </row>
    <row r="225" spans="1:17">
      <c r="A225" s="86" t="s">
        <v>164</v>
      </c>
      <c r="B225" s="196"/>
      <c r="L225" s="27"/>
      <c r="M225" s="27"/>
    </row>
    <row r="226" spans="1:17">
      <c r="A226" s="85"/>
      <c r="B226" s="32"/>
      <c r="E226" s="27"/>
      <c r="L226" s="27"/>
      <c r="M226" s="27"/>
    </row>
    <row r="227" spans="1:17">
      <c r="A227" s="85"/>
      <c r="B227" s="32"/>
      <c r="C227" s="32"/>
      <c r="D227" s="78"/>
      <c r="E227" s="78"/>
      <c r="F227" s="78"/>
      <c r="G227" s="17"/>
      <c r="H227" s="17"/>
      <c r="I227" s="17"/>
      <c r="L227" s="27"/>
      <c r="M227" s="27"/>
    </row>
    <row r="228" spans="1:17">
      <c r="A228" s="290" t="s">
        <v>104</v>
      </c>
      <c r="B228" s="291"/>
      <c r="C228" s="291"/>
      <c r="D228" s="291"/>
      <c r="E228" s="291"/>
      <c r="F228" s="291"/>
      <c r="G228" s="291"/>
      <c r="H228" s="291"/>
      <c r="I228" s="291"/>
      <c r="J228" s="291"/>
      <c r="K228" s="292"/>
      <c r="N228" s="27"/>
      <c r="O228" s="70"/>
      <c r="P228" s="84"/>
    </row>
    <row r="229" spans="1:17">
      <c r="A229" s="85"/>
      <c r="B229" s="32"/>
      <c r="C229" s="87"/>
      <c r="D229" s="17"/>
      <c r="E229" s="17"/>
      <c r="H229" s="27"/>
    </row>
    <row r="230" spans="1:17">
      <c r="A230" s="86" t="s">
        <v>166</v>
      </c>
      <c r="B230" s="164">
        <f>Öffentlichkeitsarbeit!D103</f>
        <v>0</v>
      </c>
      <c r="C230" s="87"/>
      <c r="D230" s="315" t="s">
        <v>179</v>
      </c>
      <c r="E230" s="316"/>
      <c r="F230" s="316"/>
      <c r="G230" s="316"/>
      <c r="H230" s="316"/>
      <c r="I230" s="317"/>
    </row>
    <row r="231" spans="1:17">
      <c r="A231" s="85"/>
      <c r="B231" s="32"/>
      <c r="E231" s="27"/>
      <c r="F231" s="17"/>
      <c r="I231" s="27"/>
      <c r="L231" s="27"/>
      <c r="M231" s="27"/>
    </row>
    <row r="232" spans="1:17">
      <c r="A232" s="85"/>
      <c r="B232" s="32"/>
      <c r="C232" s="32"/>
      <c r="D232" s="78"/>
      <c r="E232" s="78"/>
      <c r="F232" s="78"/>
      <c r="G232" s="17"/>
      <c r="H232" s="17"/>
      <c r="I232" s="17"/>
      <c r="L232" s="27"/>
      <c r="M232" s="27"/>
    </row>
    <row r="233" spans="1:17">
      <c r="A233" s="290" t="s">
        <v>105</v>
      </c>
      <c r="B233" s="291"/>
      <c r="C233" s="291"/>
      <c r="D233" s="291"/>
      <c r="E233" s="291"/>
      <c r="F233" s="291"/>
      <c r="G233" s="291"/>
      <c r="H233" s="291"/>
      <c r="I233" s="291"/>
      <c r="J233" s="291"/>
      <c r="K233" s="292"/>
      <c r="O233" s="27"/>
      <c r="P233" s="70"/>
      <c r="Q233" s="84"/>
    </row>
    <row r="234" spans="1:17">
      <c r="A234" s="85"/>
      <c r="B234" s="32"/>
      <c r="C234" s="32"/>
      <c r="D234" s="78"/>
      <c r="E234" s="78"/>
      <c r="F234" s="78"/>
      <c r="G234" s="17"/>
      <c r="H234" s="17"/>
      <c r="I234" s="17"/>
    </row>
    <row r="235" spans="1:17">
      <c r="A235" s="85" t="s">
        <v>175</v>
      </c>
      <c r="B235" s="32"/>
      <c r="C235" s="32"/>
      <c r="D235" s="78"/>
      <c r="E235" s="88"/>
      <c r="F235" s="345" t="s">
        <v>176</v>
      </c>
      <c r="G235" s="346"/>
      <c r="H235" s="346"/>
      <c r="I235" s="347"/>
    </row>
    <row r="236" spans="1:17">
      <c r="A236" s="324" t="s">
        <v>178</v>
      </c>
      <c r="B236" s="326" t="s">
        <v>174</v>
      </c>
      <c r="C236" s="326" t="s">
        <v>84</v>
      </c>
      <c r="D236" s="327"/>
      <c r="E236" s="28"/>
      <c r="F236" s="354"/>
      <c r="G236" s="355"/>
      <c r="H236" s="356"/>
      <c r="I236" s="89" t="s">
        <v>5</v>
      </c>
      <c r="J236" s="90" t="s">
        <v>61</v>
      </c>
    </row>
    <row r="237" spans="1:17" ht="13.5" thickBot="1">
      <c r="A237" s="325"/>
      <c r="B237" s="327"/>
      <c r="C237" s="327"/>
      <c r="D237" s="327"/>
      <c r="E237" s="27"/>
      <c r="F237" s="348" t="s">
        <v>177</v>
      </c>
      <c r="G237" s="349"/>
      <c r="H237" s="350"/>
      <c r="I237" s="6"/>
      <c r="J237" s="91">
        <f>IF(I$239=0,0,I237/I$239)</f>
        <v>0</v>
      </c>
    </row>
    <row r="238" spans="1:17" ht="14.25" thickTop="1" thickBot="1">
      <c r="A238" s="133" t="s">
        <v>182</v>
      </c>
      <c r="B238" s="194">
        <f>EAMA!F106</f>
        <v>0</v>
      </c>
      <c r="C238" s="343">
        <f>EAMA!E106</f>
        <v>0</v>
      </c>
      <c r="D238" s="344"/>
      <c r="E238" s="27"/>
      <c r="F238" s="348" t="s">
        <v>145</v>
      </c>
      <c r="G238" s="349"/>
      <c r="H238" s="350"/>
      <c r="I238" s="6"/>
      <c r="J238" s="91">
        <f>IF(I$239=0,0,I238/I$239)</f>
        <v>0</v>
      </c>
    </row>
    <row r="239" spans="1:17" ht="13.5" thickTop="1">
      <c r="A239" s="137" t="s">
        <v>186</v>
      </c>
      <c r="B239" s="67">
        <f>EAMA!G106</f>
        <v>0</v>
      </c>
      <c r="C239" s="341">
        <f>EAMA!M106</f>
        <v>0</v>
      </c>
      <c r="D239" s="342"/>
      <c r="E239" s="27"/>
      <c r="F239" s="351" t="s">
        <v>6</v>
      </c>
      <c r="G239" s="352"/>
      <c r="H239" s="353"/>
      <c r="I239" s="5">
        <f>SUM(I237:I238)</f>
        <v>0</v>
      </c>
      <c r="J239" s="91">
        <f>SUM(J237:J238)</f>
        <v>0</v>
      </c>
    </row>
    <row r="240" spans="1:17">
      <c r="A240" s="137" t="s">
        <v>187</v>
      </c>
      <c r="B240" s="67">
        <f>EAMA!H106</f>
        <v>0</v>
      </c>
      <c r="C240" s="341">
        <f>EAMA!N106</f>
        <v>0</v>
      </c>
      <c r="D240" s="342"/>
      <c r="E240" s="27"/>
    </row>
    <row r="241" spans="1:17" ht="13.5" thickBot="1">
      <c r="A241" s="138" t="s">
        <v>227</v>
      </c>
      <c r="B241" s="132">
        <f>EAMA!I106</f>
        <v>0</v>
      </c>
      <c r="C241" s="337">
        <f>EAMA!O106</f>
        <v>0</v>
      </c>
      <c r="D241" s="338"/>
      <c r="E241" s="27"/>
    </row>
    <row r="242" spans="1:17" ht="13.5" thickTop="1">
      <c r="A242" s="139" t="s">
        <v>188</v>
      </c>
      <c r="B242" s="131">
        <f>EAMA!J106</f>
        <v>0</v>
      </c>
      <c r="C242" s="339">
        <f>EAMA!P106</f>
        <v>0</v>
      </c>
      <c r="D242" s="340"/>
      <c r="E242" s="27"/>
    </row>
    <row r="243" spans="1:17">
      <c r="A243" s="137" t="s">
        <v>189</v>
      </c>
      <c r="B243" s="131">
        <f>EAMA!K106</f>
        <v>0</v>
      </c>
      <c r="C243" s="341">
        <f>EAMA!Q106</f>
        <v>0</v>
      </c>
      <c r="D243" s="342"/>
      <c r="E243" s="27"/>
    </row>
    <row r="244" spans="1:17" ht="13.5" thickBot="1">
      <c r="A244" s="138" t="s">
        <v>226</v>
      </c>
      <c r="B244" s="132">
        <f>EAMA!L106</f>
        <v>0</v>
      </c>
      <c r="C244" s="337">
        <f>EAMA!R106</f>
        <v>0</v>
      </c>
      <c r="D244" s="338"/>
      <c r="E244" s="27"/>
    </row>
    <row r="245" spans="1:17" ht="13.5" thickTop="1">
      <c r="A245" s="85"/>
      <c r="B245" s="32"/>
      <c r="C245" s="32"/>
      <c r="D245" s="78"/>
      <c r="E245" s="85"/>
      <c r="F245" s="32"/>
      <c r="G245" s="17"/>
    </row>
    <row r="246" spans="1:17">
      <c r="A246" s="30"/>
      <c r="B246" s="107"/>
      <c r="C246" s="107"/>
      <c r="D246" s="107"/>
      <c r="E246" s="87"/>
      <c r="F246" s="30"/>
      <c r="G246" s="79"/>
      <c r="H246" s="30"/>
      <c r="I246" s="17"/>
      <c r="J246" s="30"/>
    </row>
    <row r="247" spans="1:17">
      <c r="A247" s="222" t="s">
        <v>106</v>
      </c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O247" s="27"/>
      <c r="P247" s="70"/>
      <c r="Q247" s="84"/>
    </row>
    <row r="249" spans="1:17">
      <c r="A249" s="324" t="s">
        <v>181</v>
      </c>
      <c r="B249" s="326" t="s">
        <v>174</v>
      </c>
    </row>
    <row r="250" spans="1:17">
      <c r="A250" s="325"/>
      <c r="B250" s="327"/>
    </row>
    <row r="251" spans="1:17">
      <c r="A251" s="140" t="s">
        <v>182</v>
      </c>
      <c r="B251" s="195">
        <f>Netzwerkarbeit!F104</f>
        <v>0</v>
      </c>
    </row>
    <row r="252" spans="1:17">
      <c r="A252" s="137" t="s">
        <v>183</v>
      </c>
      <c r="B252" s="67">
        <f>Netzwerkarbeit!C104</f>
        <v>0</v>
      </c>
    </row>
    <row r="253" spans="1:17">
      <c r="A253" s="137" t="s">
        <v>184</v>
      </c>
      <c r="B253" s="67">
        <f>Netzwerkarbeit!D104</f>
        <v>0</v>
      </c>
    </row>
    <row r="254" spans="1:17">
      <c r="A254" s="137" t="s">
        <v>185</v>
      </c>
      <c r="B254" s="67">
        <f>Netzwerkarbeit!E104</f>
        <v>0</v>
      </c>
    </row>
    <row r="257" spans="1:17">
      <c r="A257" s="30"/>
      <c r="B257" s="92"/>
      <c r="C257" s="92"/>
      <c r="D257" s="92"/>
      <c r="E257" s="92"/>
      <c r="F257" s="92"/>
      <c r="G257" s="92"/>
      <c r="H257" s="92"/>
    </row>
    <row r="258" spans="1:17">
      <c r="A258" s="290" t="s">
        <v>107</v>
      </c>
      <c r="B258" s="304"/>
      <c r="C258" s="304"/>
      <c r="D258" s="304"/>
      <c r="E258" s="304"/>
      <c r="F258" s="304"/>
      <c r="G258" s="304"/>
      <c r="H258" s="304"/>
      <c r="I258" s="304"/>
      <c r="J258" s="304"/>
      <c r="K258" s="305"/>
      <c r="O258" s="27"/>
      <c r="P258" s="70"/>
      <c r="Q258" s="84"/>
    </row>
    <row r="260" spans="1:17">
      <c r="A260" s="324" t="s">
        <v>246</v>
      </c>
      <c r="B260" s="326" t="s">
        <v>174</v>
      </c>
    </row>
    <row r="261" spans="1:17">
      <c r="A261" s="325"/>
      <c r="B261" s="327"/>
    </row>
    <row r="262" spans="1:17">
      <c r="A262" s="140" t="s">
        <v>182</v>
      </c>
      <c r="B262" s="195">
        <f>'Konzeptioneller Bereich'!D104</f>
        <v>0</v>
      </c>
    </row>
    <row r="263" spans="1:17">
      <c r="A263" s="137" t="s">
        <v>196</v>
      </c>
      <c r="B263" s="67">
        <f>'Konzeptioneller Bereich'!E104</f>
        <v>0</v>
      </c>
    </row>
    <row r="264" spans="1:17">
      <c r="A264" s="137" t="s">
        <v>197</v>
      </c>
      <c r="B264" s="67">
        <f>'Konzeptioneller Bereich'!F104</f>
        <v>0</v>
      </c>
    </row>
    <row r="265" spans="1:17">
      <c r="A265" s="137" t="s">
        <v>198</v>
      </c>
      <c r="B265" s="67">
        <f>'Konzeptioneller Bereich'!G104</f>
        <v>0</v>
      </c>
    </row>
    <row r="266" spans="1:17">
      <c r="A266" s="93"/>
      <c r="B266" s="94"/>
      <c r="C266" s="94"/>
      <c r="D266" s="95"/>
      <c r="E266" s="95"/>
      <c r="F266" s="95"/>
      <c r="G266" s="80"/>
      <c r="H266" s="9"/>
    </row>
    <row r="267" spans="1:17">
      <c r="A267" s="51"/>
      <c r="B267" s="92"/>
      <c r="C267" s="92"/>
      <c r="D267" s="87"/>
      <c r="E267" s="87"/>
      <c r="F267" s="87"/>
      <c r="G267" s="79"/>
      <c r="H267" s="17"/>
    </row>
    <row r="268" spans="1:17" ht="13.5" thickBot="1">
      <c r="A268" s="96" t="s">
        <v>108</v>
      </c>
      <c r="B268" s="110" t="s">
        <v>124</v>
      </c>
      <c r="C268" s="92"/>
      <c r="D268" s="87"/>
      <c r="E268" s="87"/>
      <c r="F268" s="87"/>
      <c r="G268" s="79"/>
      <c r="H268" s="17"/>
    </row>
    <row r="269" spans="1:17" ht="13.5" thickTop="1">
      <c r="A269" s="328"/>
      <c r="B269" s="329"/>
      <c r="C269" s="329"/>
      <c r="D269" s="329"/>
      <c r="E269" s="329"/>
      <c r="F269" s="329"/>
      <c r="G269" s="329"/>
      <c r="H269" s="329"/>
      <c r="I269" s="329"/>
      <c r="J269" s="329"/>
      <c r="K269" s="330"/>
    </row>
    <row r="270" spans="1:17">
      <c r="A270" s="331"/>
      <c r="B270" s="332"/>
      <c r="C270" s="332"/>
      <c r="D270" s="332"/>
      <c r="E270" s="332"/>
      <c r="F270" s="332"/>
      <c r="G270" s="332"/>
      <c r="H270" s="332"/>
      <c r="I270" s="332"/>
      <c r="J270" s="332"/>
      <c r="K270" s="333"/>
    </row>
    <row r="271" spans="1:17">
      <c r="A271" s="331"/>
      <c r="B271" s="332"/>
      <c r="C271" s="332"/>
      <c r="D271" s="332"/>
      <c r="E271" s="332"/>
      <c r="F271" s="332"/>
      <c r="G271" s="332"/>
      <c r="H271" s="332"/>
      <c r="I271" s="332"/>
      <c r="J271" s="332"/>
      <c r="K271" s="333"/>
    </row>
    <row r="272" spans="1:17">
      <c r="A272" s="331"/>
      <c r="B272" s="332"/>
      <c r="C272" s="332"/>
      <c r="D272" s="332"/>
      <c r="E272" s="332"/>
      <c r="F272" s="332"/>
      <c r="G272" s="332"/>
      <c r="H272" s="332"/>
      <c r="I272" s="332"/>
      <c r="J272" s="332"/>
      <c r="K272" s="333"/>
    </row>
    <row r="273" spans="1:11">
      <c r="A273" s="331"/>
      <c r="B273" s="332"/>
      <c r="C273" s="332"/>
      <c r="D273" s="332"/>
      <c r="E273" s="332"/>
      <c r="F273" s="332"/>
      <c r="G273" s="332"/>
      <c r="H273" s="332"/>
      <c r="I273" s="332"/>
      <c r="J273" s="332"/>
      <c r="K273" s="333"/>
    </row>
    <row r="274" spans="1:11">
      <c r="A274" s="331"/>
      <c r="B274" s="332"/>
      <c r="C274" s="332"/>
      <c r="D274" s="332"/>
      <c r="E274" s="332"/>
      <c r="F274" s="332"/>
      <c r="G274" s="332"/>
      <c r="H274" s="332"/>
      <c r="I274" s="332"/>
      <c r="J274" s="332"/>
      <c r="K274" s="333"/>
    </row>
    <row r="275" spans="1:11">
      <c r="A275" s="331"/>
      <c r="B275" s="332"/>
      <c r="C275" s="332"/>
      <c r="D275" s="332"/>
      <c r="E275" s="332"/>
      <c r="F275" s="332"/>
      <c r="G275" s="332"/>
      <c r="H275" s="332"/>
      <c r="I275" s="332"/>
      <c r="J275" s="332"/>
      <c r="K275" s="333"/>
    </row>
    <row r="276" spans="1:11">
      <c r="A276" s="331"/>
      <c r="B276" s="332"/>
      <c r="C276" s="332"/>
      <c r="D276" s="332"/>
      <c r="E276" s="332"/>
      <c r="F276" s="332"/>
      <c r="G276" s="332"/>
      <c r="H276" s="332"/>
      <c r="I276" s="332"/>
      <c r="J276" s="332"/>
      <c r="K276" s="333"/>
    </row>
    <row r="277" spans="1:11">
      <c r="A277" s="331"/>
      <c r="B277" s="332"/>
      <c r="C277" s="332"/>
      <c r="D277" s="332"/>
      <c r="E277" s="332"/>
      <c r="F277" s="332"/>
      <c r="G277" s="332"/>
      <c r="H277" s="332"/>
      <c r="I277" s="332"/>
      <c r="J277" s="332"/>
      <c r="K277" s="333"/>
    </row>
    <row r="278" spans="1:11">
      <c r="A278" s="331"/>
      <c r="B278" s="332"/>
      <c r="C278" s="332"/>
      <c r="D278" s="332"/>
      <c r="E278" s="332"/>
      <c r="F278" s="332"/>
      <c r="G278" s="332"/>
      <c r="H278" s="332"/>
      <c r="I278" s="332"/>
      <c r="J278" s="332"/>
      <c r="K278" s="333"/>
    </row>
    <row r="279" spans="1:11">
      <c r="A279" s="331"/>
      <c r="B279" s="332"/>
      <c r="C279" s="332"/>
      <c r="D279" s="332"/>
      <c r="E279" s="332"/>
      <c r="F279" s="332"/>
      <c r="G279" s="332"/>
      <c r="H279" s="332"/>
      <c r="I279" s="332"/>
      <c r="J279" s="332"/>
      <c r="K279" s="333"/>
    </row>
    <row r="280" spans="1:11">
      <c r="A280" s="331"/>
      <c r="B280" s="332"/>
      <c r="C280" s="332"/>
      <c r="D280" s="332"/>
      <c r="E280" s="332"/>
      <c r="F280" s="332"/>
      <c r="G280" s="332"/>
      <c r="H280" s="332"/>
      <c r="I280" s="332"/>
      <c r="J280" s="332"/>
      <c r="K280" s="333"/>
    </row>
    <row r="281" spans="1:11">
      <c r="A281" s="331"/>
      <c r="B281" s="332"/>
      <c r="C281" s="332"/>
      <c r="D281" s="332"/>
      <c r="E281" s="332"/>
      <c r="F281" s="332"/>
      <c r="G281" s="332"/>
      <c r="H281" s="332"/>
      <c r="I281" s="332"/>
      <c r="J281" s="332"/>
      <c r="K281" s="333"/>
    </row>
    <row r="282" spans="1:11">
      <c r="A282" s="331"/>
      <c r="B282" s="332"/>
      <c r="C282" s="332"/>
      <c r="D282" s="332"/>
      <c r="E282" s="332"/>
      <c r="F282" s="332"/>
      <c r="G282" s="332"/>
      <c r="H282" s="332"/>
      <c r="I282" s="332"/>
      <c r="J282" s="332"/>
      <c r="K282" s="333"/>
    </row>
    <row r="283" spans="1:11">
      <c r="A283" s="331"/>
      <c r="B283" s="332"/>
      <c r="C283" s="332"/>
      <c r="D283" s="332"/>
      <c r="E283" s="332"/>
      <c r="F283" s="332"/>
      <c r="G283" s="332"/>
      <c r="H283" s="332"/>
      <c r="I283" s="332"/>
      <c r="J283" s="332"/>
      <c r="K283" s="333"/>
    </row>
    <row r="284" spans="1:11">
      <c r="A284" s="331"/>
      <c r="B284" s="332"/>
      <c r="C284" s="332"/>
      <c r="D284" s="332"/>
      <c r="E284" s="332"/>
      <c r="F284" s="332"/>
      <c r="G284" s="332"/>
      <c r="H284" s="332"/>
      <c r="I284" s="332"/>
      <c r="J284" s="332"/>
      <c r="K284" s="333"/>
    </row>
    <row r="285" spans="1:11">
      <c r="A285" s="331"/>
      <c r="B285" s="332"/>
      <c r="C285" s="332"/>
      <c r="D285" s="332"/>
      <c r="E285" s="332"/>
      <c r="F285" s="332"/>
      <c r="G285" s="332"/>
      <c r="H285" s="332"/>
      <c r="I285" s="332"/>
      <c r="J285" s="332"/>
      <c r="K285" s="333"/>
    </row>
    <row r="286" spans="1:11">
      <c r="A286" s="331"/>
      <c r="B286" s="332"/>
      <c r="C286" s="332"/>
      <c r="D286" s="332"/>
      <c r="E286" s="332"/>
      <c r="F286" s="332"/>
      <c r="G286" s="332"/>
      <c r="H286" s="332"/>
      <c r="I286" s="332"/>
      <c r="J286" s="332"/>
      <c r="K286" s="333"/>
    </row>
    <row r="287" spans="1:11">
      <c r="A287" s="331"/>
      <c r="B287" s="332"/>
      <c r="C287" s="332"/>
      <c r="D287" s="332"/>
      <c r="E287" s="332"/>
      <c r="F287" s="332"/>
      <c r="G287" s="332"/>
      <c r="H287" s="332"/>
      <c r="I287" s="332"/>
      <c r="J287" s="332"/>
      <c r="K287" s="333"/>
    </row>
    <row r="288" spans="1:11">
      <c r="A288" s="331"/>
      <c r="B288" s="332"/>
      <c r="C288" s="332"/>
      <c r="D288" s="332"/>
      <c r="E288" s="332"/>
      <c r="F288" s="332"/>
      <c r="G288" s="332"/>
      <c r="H288" s="332"/>
      <c r="I288" s="332"/>
      <c r="J288" s="332"/>
      <c r="K288" s="333"/>
    </row>
    <row r="289" spans="1:11">
      <c r="A289" s="331"/>
      <c r="B289" s="332"/>
      <c r="C289" s="332"/>
      <c r="D289" s="332"/>
      <c r="E289" s="332"/>
      <c r="F289" s="332"/>
      <c r="G289" s="332"/>
      <c r="H289" s="332"/>
      <c r="I289" s="332"/>
      <c r="J289" s="332"/>
      <c r="K289" s="333"/>
    </row>
    <row r="290" spans="1:11">
      <c r="A290" s="331"/>
      <c r="B290" s="332"/>
      <c r="C290" s="332"/>
      <c r="D290" s="332"/>
      <c r="E290" s="332"/>
      <c r="F290" s="332"/>
      <c r="G290" s="332"/>
      <c r="H290" s="332"/>
      <c r="I290" s="332"/>
      <c r="J290" s="332"/>
      <c r="K290" s="333"/>
    </row>
    <row r="291" spans="1:11">
      <c r="A291" s="331"/>
      <c r="B291" s="332"/>
      <c r="C291" s="332"/>
      <c r="D291" s="332"/>
      <c r="E291" s="332"/>
      <c r="F291" s="332"/>
      <c r="G291" s="332"/>
      <c r="H291" s="332"/>
      <c r="I291" s="332"/>
      <c r="J291" s="332"/>
      <c r="K291" s="333"/>
    </row>
    <row r="292" spans="1:11">
      <c r="A292" s="331"/>
      <c r="B292" s="332"/>
      <c r="C292" s="332"/>
      <c r="D292" s="332"/>
      <c r="E292" s="332"/>
      <c r="F292" s="332"/>
      <c r="G292" s="332"/>
      <c r="H292" s="332"/>
      <c r="I292" s="332"/>
      <c r="J292" s="332"/>
      <c r="K292" s="333"/>
    </row>
    <row r="293" spans="1:11">
      <c r="A293" s="331"/>
      <c r="B293" s="332"/>
      <c r="C293" s="332"/>
      <c r="D293" s="332"/>
      <c r="E293" s="332"/>
      <c r="F293" s="332"/>
      <c r="G293" s="332"/>
      <c r="H293" s="332"/>
      <c r="I293" s="332"/>
      <c r="J293" s="332"/>
      <c r="K293" s="333"/>
    </row>
    <row r="294" spans="1:11">
      <c r="A294" s="331"/>
      <c r="B294" s="332"/>
      <c r="C294" s="332"/>
      <c r="D294" s="332"/>
      <c r="E294" s="332"/>
      <c r="F294" s="332"/>
      <c r="G294" s="332"/>
      <c r="H294" s="332"/>
      <c r="I294" s="332"/>
      <c r="J294" s="332"/>
      <c r="K294" s="333"/>
    </row>
    <row r="295" spans="1:11">
      <c r="A295" s="331"/>
      <c r="B295" s="332"/>
      <c r="C295" s="332"/>
      <c r="D295" s="332"/>
      <c r="E295" s="332"/>
      <c r="F295" s="332"/>
      <c r="G295" s="332"/>
      <c r="H295" s="332"/>
      <c r="I295" s="332"/>
      <c r="J295" s="332"/>
      <c r="K295" s="333"/>
    </row>
    <row r="296" spans="1:11">
      <c r="A296" s="331"/>
      <c r="B296" s="332"/>
      <c r="C296" s="332"/>
      <c r="D296" s="332"/>
      <c r="E296" s="332"/>
      <c r="F296" s="332"/>
      <c r="G296" s="332"/>
      <c r="H296" s="332"/>
      <c r="I296" s="332"/>
      <c r="J296" s="332"/>
      <c r="K296" s="333"/>
    </row>
    <row r="297" spans="1:11">
      <c r="A297" s="331"/>
      <c r="B297" s="332"/>
      <c r="C297" s="332"/>
      <c r="D297" s="332"/>
      <c r="E297" s="332"/>
      <c r="F297" s="332"/>
      <c r="G297" s="332"/>
      <c r="H297" s="332"/>
      <c r="I297" s="332"/>
      <c r="J297" s="332"/>
      <c r="K297" s="333"/>
    </row>
    <row r="298" spans="1:11">
      <c r="A298" s="331"/>
      <c r="B298" s="332"/>
      <c r="C298" s="332"/>
      <c r="D298" s="332"/>
      <c r="E298" s="332"/>
      <c r="F298" s="332"/>
      <c r="G298" s="332"/>
      <c r="H298" s="332"/>
      <c r="I298" s="332"/>
      <c r="J298" s="332"/>
      <c r="K298" s="333"/>
    </row>
    <row r="299" spans="1:11">
      <c r="A299" s="331"/>
      <c r="B299" s="332"/>
      <c r="C299" s="332"/>
      <c r="D299" s="332"/>
      <c r="E299" s="332"/>
      <c r="F299" s="332"/>
      <c r="G299" s="332"/>
      <c r="H299" s="332"/>
      <c r="I299" s="332"/>
      <c r="J299" s="332"/>
      <c r="K299" s="333"/>
    </row>
    <row r="300" spans="1:11">
      <c r="A300" s="331"/>
      <c r="B300" s="332"/>
      <c r="C300" s="332"/>
      <c r="D300" s="332"/>
      <c r="E300" s="332"/>
      <c r="F300" s="332"/>
      <c r="G300" s="332"/>
      <c r="H300" s="332"/>
      <c r="I300" s="332"/>
      <c r="J300" s="332"/>
      <c r="K300" s="333"/>
    </row>
    <row r="301" spans="1:11">
      <c r="A301" s="331"/>
      <c r="B301" s="332"/>
      <c r="C301" s="332"/>
      <c r="D301" s="332"/>
      <c r="E301" s="332"/>
      <c r="F301" s="332"/>
      <c r="G301" s="332"/>
      <c r="H301" s="332"/>
      <c r="I301" s="332"/>
      <c r="J301" s="332"/>
      <c r="K301" s="333"/>
    </row>
    <row r="302" spans="1:11">
      <c r="A302" s="331"/>
      <c r="B302" s="332"/>
      <c r="C302" s="332"/>
      <c r="D302" s="332"/>
      <c r="E302" s="332"/>
      <c r="F302" s="332"/>
      <c r="G302" s="332"/>
      <c r="H302" s="332"/>
      <c r="I302" s="332"/>
      <c r="J302" s="332"/>
      <c r="K302" s="333"/>
    </row>
    <row r="303" spans="1:11">
      <c r="A303" s="331"/>
      <c r="B303" s="332"/>
      <c r="C303" s="332"/>
      <c r="D303" s="332"/>
      <c r="E303" s="332"/>
      <c r="F303" s="332"/>
      <c r="G303" s="332"/>
      <c r="H303" s="332"/>
      <c r="I303" s="332"/>
      <c r="J303" s="332"/>
      <c r="K303" s="333"/>
    </row>
    <row r="304" spans="1:11" ht="13.5" thickBot="1">
      <c r="A304" s="334"/>
      <c r="B304" s="335"/>
      <c r="C304" s="335"/>
      <c r="D304" s="335"/>
      <c r="E304" s="335"/>
      <c r="F304" s="335"/>
      <c r="G304" s="335"/>
      <c r="H304" s="335"/>
      <c r="I304" s="335"/>
      <c r="J304" s="335"/>
      <c r="K304" s="336"/>
    </row>
    <row r="305" spans="1:11" ht="13.5" thickTop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</row>
    <row r="306" spans="1:1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</row>
    <row r="307" spans="1:1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1:1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1:1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</row>
    <row r="310" spans="1:1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</row>
    <row r="311" spans="1:1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</row>
    <row r="312" spans="1:1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</row>
    <row r="313" spans="1:1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</row>
    <row r="314" spans="1:1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</row>
  </sheetData>
  <sheetProtection password="8FB9" sheet="1" objects="1" scenarios="1" formatColumns="0" formatRows="0"/>
  <customSheetViews>
    <customSheetView guid="{55449A09-5D5F-4629-90BC-E0952DF490DE}" showPageBreaks="1" printArea="1" view="pageBreakPreview">
      <selection sqref="A1:K1"/>
      <rowBreaks count="8" manualBreakCount="8">
        <brk id="48" max="10" man="1"/>
        <brk id="92" max="10" man="1"/>
        <brk id="138" max="10" man="1"/>
        <brk id="187" max="10" man="1"/>
        <brk id="228" max="10" man="1"/>
        <brk id="268" max="10" man="1"/>
        <brk id="316" max="16383" man="1"/>
        <brk id="360" max="16383" man="1"/>
      </rowBreaks>
      <pageMargins left="0.39370078740157483" right="0.19685039370078741" top="0.39370078740157483" bottom="7.874015748031496E-2" header="0.23622047244094491" footer="0.23622047244094491"/>
      <pageSetup paperSize="9" scale="90" orientation="landscape" r:id="rId1"/>
      <headerFooter alignWithMargins="0"/>
    </customSheetView>
  </customSheetViews>
  <mergeCells count="186">
    <mergeCell ref="A204:F204"/>
    <mergeCell ref="A201:F201"/>
    <mergeCell ref="A170:E170"/>
    <mergeCell ref="A160:E160"/>
    <mergeCell ref="A158:E158"/>
    <mergeCell ref="A159:E159"/>
    <mergeCell ref="A152:E152"/>
    <mergeCell ref="A153:E153"/>
    <mergeCell ref="A154:E154"/>
    <mergeCell ref="A157:E157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61:E161"/>
    <mergeCell ref="A260:A261"/>
    <mergeCell ref="B260:B261"/>
    <mergeCell ref="A269:K304"/>
    <mergeCell ref="C241:D241"/>
    <mergeCell ref="C242:D242"/>
    <mergeCell ref="C243:D243"/>
    <mergeCell ref="C244:D244"/>
    <mergeCell ref="C238:D238"/>
    <mergeCell ref="A233:K233"/>
    <mergeCell ref="A247:K247"/>
    <mergeCell ref="A258:K258"/>
    <mergeCell ref="F235:I235"/>
    <mergeCell ref="F237:H237"/>
    <mergeCell ref="F238:H238"/>
    <mergeCell ref="F239:H239"/>
    <mergeCell ref="F236:H236"/>
    <mergeCell ref="C236:D237"/>
    <mergeCell ref="A249:A250"/>
    <mergeCell ref="B249:B250"/>
    <mergeCell ref="B236:B237"/>
    <mergeCell ref="A236:A237"/>
    <mergeCell ref="C239:D239"/>
    <mergeCell ref="C240:D240"/>
    <mergeCell ref="C58:D58"/>
    <mergeCell ref="G54:H54"/>
    <mergeCell ref="C43:D43"/>
    <mergeCell ref="A45:B45"/>
    <mergeCell ref="A58:B58"/>
    <mergeCell ref="G58:H58"/>
    <mergeCell ref="D230:I230"/>
    <mergeCell ref="A202:F202"/>
    <mergeCell ref="A203:F203"/>
    <mergeCell ref="A199:F199"/>
    <mergeCell ref="A200:F200"/>
    <mergeCell ref="A228:K228"/>
    <mergeCell ref="A193:K193"/>
    <mergeCell ref="A207:F207"/>
    <mergeCell ref="A208:F208"/>
    <mergeCell ref="A195:F195"/>
    <mergeCell ref="A196:F196"/>
    <mergeCell ref="I214:J214"/>
    <mergeCell ref="B214:H214"/>
    <mergeCell ref="A197:F197"/>
    <mergeCell ref="A198:F198"/>
    <mergeCell ref="A205:F205"/>
    <mergeCell ref="A206:F206"/>
    <mergeCell ref="A211:K211"/>
    <mergeCell ref="G51:H51"/>
    <mergeCell ref="G52:H52"/>
    <mergeCell ref="D113:E113"/>
    <mergeCell ref="F113:G113"/>
    <mergeCell ref="H113:I113"/>
    <mergeCell ref="B112:I112"/>
    <mergeCell ref="A41:B41"/>
    <mergeCell ref="A148:E148"/>
    <mergeCell ref="A149:E149"/>
    <mergeCell ref="G56:H56"/>
    <mergeCell ref="G57:H57"/>
    <mergeCell ref="E49:F50"/>
    <mergeCell ref="A52:B52"/>
    <mergeCell ref="C51:D51"/>
    <mergeCell ref="G53:H53"/>
    <mergeCell ref="B84:H84"/>
    <mergeCell ref="E58:F58"/>
    <mergeCell ref="E54:F54"/>
    <mergeCell ref="E53:F53"/>
    <mergeCell ref="E57:F57"/>
    <mergeCell ref="C54:D54"/>
    <mergeCell ref="C55:D55"/>
    <mergeCell ref="C56:D56"/>
    <mergeCell ref="C57:D57"/>
    <mergeCell ref="A151:E151"/>
    <mergeCell ref="E51:F51"/>
    <mergeCell ref="C53:D53"/>
    <mergeCell ref="A51:B51"/>
    <mergeCell ref="E56:F56"/>
    <mergeCell ref="A146:E146"/>
    <mergeCell ref="A147:E147"/>
    <mergeCell ref="A150:E150"/>
    <mergeCell ref="A112:A114"/>
    <mergeCell ref="A95:K95"/>
    <mergeCell ref="B113:C113"/>
    <mergeCell ref="J112:K113"/>
    <mergeCell ref="A143:E143"/>
    <mergeCell ref="A145:E145"/>
    <mergeCell ref="I84:J84"/>
    <mergeCell ref="A60:K60"/>
    <mergeCell ref="A53:B53"/>
    <mergeCell ref="A54:B54"/>
    <mergeCell ref="A55:B55"/>
    <mergeCell ref="E55:F55"/>
    <mergeCell ref="A56:B56"/>
    <mergeCell ref="A57:B57"/>
    <mergeCell ref="G55:H55"/>
    <mergeCell ref="A144:E144"/>
    <mergeCell ref="A1:K1"/>
    <mergeCell ref="C52:D52"/>
    <mergeCell ref="E52:F52"/>
    <mergeCell ref="G40:H40"/>
    <mergeCell ref="C34:D34"/>
    <mergeCell ref="C32:D32"/>
    <mergeCell ref="C33:D33"/>
    <mergeCell ref="E39:F39"/>
    <mergeCell ref="E40:F40"/>
    <mergeCell ref="E34:F34"/>
    <mergeCell ref="B16:K16"/>
    <mergeCell ref="B17:K17"/>
    <mergeCell ref="B22:H22"/>
    <mergeCell ref="B23:H23"/>
    <mergeCell ref="B21:H21"/>
    <mergeCell ref="G33:H33"/>
    <mergeCell ref="G36:H36"/>
    <mergeCell ref="B7:K7"/>
    <mergeCell ref="A29:B31"/>
    <mergeCell ref="A34:B34"/>
    <mergeCell ref="A43:B43"/>
    <mergeCell ref="A49:B50"/>
    <mergeCell ref="J5:M5"/>
    <mergeCell ref="A40:B40"/>
    <mergeCell ref="B15:K15"/>
    <mergeCell ref="E36:F36"/>
    <mergeCell ref="I18:K18"/>
    <mergeCell ref="G39:H39"/>
    <mergeCell ref="E41:F41"/>
    <mergeCell ref="A46:B46"/>
    <mergeCell ref="A44:B44"/>
    <mergeCell ref="G41:H41"/>
    <mergeCell ref="J49:K50"/>
    <mergeCell ref="C44:D44"/>
    <mergeCell ref="C39:D39"/>
    <mergeCell ref="C45:D45"/>
    <mergeCell ref="C46:D46"/>
    <mergeCell ref="C29:D31"/>
    <mergeCell ref="C38:D38"/>
    <mergeCell ref="G49:H50"/>
    <mergeCell ref="C49:D50"/>
    <mergeCell ref="A39:B39"/>
    <mergeCell ref="C40:D40"/>
    <mergeCell ref="G38:H38"/>
    <mergeCell ref="A32:B32"/>
    <mergeCell ref="G18:H18"/>
    <mergeCell ref="B26:H26"/>
    <mergeCell ref="C41:D41"/>
    <mergeCell ref="A3:K3"/>
    <mergeCell ref="B6:K6"/>
    <mergeCell ref="C36:D36"/>
    <mergeCell ref="B25:H25"/>
    <mergeCell ref="A36:B36"/>
    <mergeCell ref="A38:B38"/>
    <mergeCell ref="B18:C18"/>
    <mergeCell ref="B10:K10"/>
    <mergeCell ref="B12:K12"/>
    <mergeCell ref="D18:F18"/>
    <mergeCell ref="B24:H24"/>
    <mergeCell ref="B13:K13"/>
    <mergeCell ref="B14:K14"/>
    <mergeCell ref="B11:K11"/>
    <mergeCell ref="B9:K9"/>
    <mergeCell ref="B8:K8"/>
    <mergeCell ref="G34:H34"/>
    <mergeCell ref="E29:F31"/>
    <mergeCell ref="G29:H31"/>
    <mergeCell ref="A33:B33"/>
    <mergeCell ref="E33:F33"/>
    <mergeCell ref="E38:F38"/>
    <mergeCell ref="E32:F32"/>
    <mergeCell ref="G32:H32"/>
  </mergeCells>
  <phoneticPr fontId="0" type="noConversion"/>
  <conditionalFormatting sqref="A6">
    <cfRule type="expression" dxfId="39" priority="8">
      <formula>B6=""</formula>
    </cfRule>
  </conditionalFormatting>
  <conditionalFormatting sqref="A7:A17">
    <cfRule type="expression" dxfId="38" priority="7">
      <formula>B7=""</formula>
    </cfRule>
  </conditionalFormatting>
  <conditionalFormatting sqref="A21">
    <cfRule type="expression" dxfId="37" priority="3">
      <formula>$B21=""</formula>
    </cfRule>
  </conditionalFormatting>
  <conditionalFormatting sqref="A22:A25">
    <cfRule type="expression" dxfId="36" priority="2">
      <formula>$B22=""</formula>
    </cfRule>
  </conditionalFormatting>
  <conditionalFormatting sqref="A26">
    <cfRule type="expression" dxfId="35" priority="1">
      <formula>$B26=""</formula>
    </cfRule>
  </conditionalFormatting>
  <pageMargins left="0.39370078740157483" right="0.19685039370078741" top="0.39370078740157483" bottom="0.39370078740157483" header="0.23622047244094491" footer="0.23622047244094491"/>
  <pageSetup paperSize="9" scale="90" orientation="landscape" r:id="rId2"/>
  <headerFooter alignWithMargins="0"/>
  <rowBreaks count="5" manualBreakCount="5">
    <brk id="47" max="10" man="1"/>
    <brk id="93" max="10" man="1"/>
    <brk id="141" max="10" man="1"/>
    <brk id="172" max="10" man="1"/>
    <brk id="2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O189"/>
  <sheetViews>
    <sheetView showRuler="0" zoomScaleNormal="100" zoomScaleSheetLayoutView="98" workbookViewId="0">
      <pane ySplit="6" topLeftCell="A7" activePane="bottomLeft" state="frozen"/>
      <selection pane="bottomLeft" sqref="A1:K1"/>
    </sheetView>
  </sheetViews>
  <sheetFormatPr baseColWidth="10" defaultColWidth="11.42578125" defaultRowHeight="12.75"/>
  <cols>
    <col min="1" max="1" width="26.42578125" style="7" customWidth="1"/>
    <col min="2" max="2" width="24.5703125" style="182" bestFit="1" customWidth="1"/>
    <col min="3" max="3" width="23.85546875" style="182" bestFit="1" customWidth="1"/>
    <col min="4" max="4" width="22.7109375" style="7" customWidth="1"/>
    <col min="5" max="5" width="9" style="7" customWidth="1"/>
    <col min="6" max="6" width="10.28515625" style="7" customWidth="1"/>
    <col min="7" max="7" width="10.7109375" style="7" customWidth="1"/>
    <col min="8" max="8" width="10.140625" style="7" customWidth="1"/>
    <col min="9" max="9" width="10.28515625" style="7" customWidth="1"/>
    <col min="10" max="10" width="9.7109375" style="7" customWidth="1"/>
    <col min="11" max="11" width="10.140625" style="7" customWidth="1"/>
    <col min="12" max="12" width="2" style="172" customWidth="1"/>
    <col min="13" max="15" width="2" style="7" customWidth="1"/>
    <col min="16" max="16384" width="11.42578125" style="7"/>
  </cols>
  <sheetData>
    <row r="1" spans="1:15" ht="16.5" customHeight="1">
      <c r="A1" s="367" t="s">
        <v>208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67"/>
      <c r="M1" s="167"/>
      <c r="N1" s="167"/>
      <c r="O1" s="167"/>
    </row>
    <row r="2" spans="1:15" ht="100.5" customHeight="1">
      <c r="A2" s="363" t="s">
        <v>51</v>
      </c>
      <c r="B2" s="173" t="s">
        <v>101</v>
      </c>
      <c r="C2" s="363" t="s">
        <v>109</v>
      </c>
      <c r="D2" s="363" t="s">
        <v>88</v>
      </c>
      <c r="E2" s="363" t="s">
        <v>56</v>
      </c>
      <c r="F2" s="363" t="s">
        <v>55</v>
      </c>
      <c r="G2" s="363" t="s">
        <v>117</v>
      </c>
      <c r="H2" s="363" t="s">
        <v>118</v>
      </c>
      <c r="I2" s="363" t="s">
        <v>100</v>
      </c>
      <c r="J2" s="363" t="s">
        <v>251</v>
      </c>
      <c r="K2" s="363" t="s">
        <v>57</v>
      </c>
      <c r="L2" s="167"/>
      <c r="M2" s="167"/>
      <c r="N2" s="167"/>
      <c r="O2" s="167"/>
    </row>
    <row r="3" spans="1:15" ht="12.75" customHeight="1">
      <c r="A3" s="368"/>
      <c r="B3" s="174" t="s">
        <v>228</v>
      </c>
      <c r="C3" s="370"/>
      <c r="D3" s="364"/>
      <c r="E3" s="364"/>
      <c r="F3" s="364"/>
      <c r="G3" s="364"/>
      <c r="H3" s="364"/>
      <c r="I3" s="364"/>
      <c r="J3" s="364"/>
      <c r="K3" s="364"/>
      <c r="L3" s="167"/>
      <c r="M3" s="167"/>
      <c r="N3" s="167"/>
      <c r="O3" s="167"/>
    </row>
    <row r="4" spans="1:15" ht="12.75" customHeight="1">
      <c r="A4" s="368"/>
      <c r="B4" s="175" t="s">
        <v>229</v>
      </c>
      <c r="C4" s="175" t="s">
        <v>230</v>
      </c>
      <c r="D4" s="364"/>
      <c r="E4" s="364"/>
      <c r="F4" s="364"/>
      <c r="G4" s="364"/>
      <c r="H4" s="364"/>
      <c r="I4" s="364"/>
      <c r="J4" s="364"/>
      <c r="K4" s="364"/>
      <c r="L4" s="167"/>
      <c r="M4" s="167"/>
      <c r="N4" s="167"/>
      <c r="O4" s="167"/>
    </row>
    <row r="5" spans="1:15" ht="12.75" customHeight="1">
      <c r="A5" s="368"/>
      <c r="B5" s="175" t="s">
        <v>231</v>
      </c>
      <c r="C5" s="175" t="s">
        <v>232</v>
      </c>
      <c r="D5" s="364"/>
      <c r="E5" s="364"/>
      <c r="F5" s="364"/>
      <c r="G5" s="364"/>
      <c r="H5" s="364"/>
      <c r="I5" s="364"/>
      <c r="J5" s="364"/>
      <c r="K5" s="364"/>
      <c r="L5" s="167"/>
      <c r="M5" s="167"/>
      <c r="N5" s="167"/>
      <c r="O5" s="167"/>
    </row>
    <row r="6" spans="1:15" ht="12.75" customHeight="1">
      <c r="A6" s="369"/>
      <c r="B6" s="176" t="s">
        <v>233</v>
      </c>
      <c r="C6" s="176" t="s">
        <v>234</v>
      </c>
      <c r="D6" s="365"/>
      <c r="E6" s="365"/>
      <c r="F6" s="365"/>
      <c r="G6" s="365"/>
      <c r="H6" s="365"/>
      <c r="I6" s="365"/>
      <c r="J6" s="365"/>
      <c r="K6" s="365"/>
      <c r="L6" s="167"/>
      <c r="M6" s="167"/>
      <c r="N6" s="167"/>
      <c r="O6" s="167"/>
    </row>
    <row r="7" spans="1:15" ht="16.5" customHeight="1">
      <c r="A7" s="177"/>
      <c r="B7" s="178"/>
      <c r="C7" s="178"/>
      <c r="D7" s="177"/>
      <c r="E7" s="142"/>
      <c r="F7" s="179"/>
      <c r="G7" s="179"/>
      <c r="H7" s="180">
        <f t="shared" ref="H7:H70" si="0">IF(B7=3,0,IF(B7=4,0,IF(C7=3,0,F7*G7)))</f>
        <v>0</v>
      </c>
      <c r="I7" s="179"/>
      <c r="J7" s="179"/>
      <c r="K7" s="180">
        <f t="shared" ref="K7:K70" si="1">SUM(I7:J7)</f>
        <v>0</v>
      </c>
      <c r="L7" s="197">
        <f>IF(H7&gt;0,E7,0)</f>
        <v>0</v>
      </c>
      <c r="M7" s="167">
        <f>E7*F7</f>
        <v>0</v>
      </c>
      <c r="N7" s="167">
        <f>E7*G7</f>
        <v>0</v>
      </c>
      <c r="O7" s="167">
        <f>E7*H7</f>
        <v>0</v>
      </c>
    </row>
    <row r="8" spans="1:15" ht="16.5" customHeight="1">
      <c r="A8" s="177"/>
      <c r="B8" s="178"/>
      <c r="C8" s="178"/>
      <c r="D8" s="177"/>
      <c r="E8" s="142"/>
      <c r="F8" s="179"/>
      <c r="G8" s="179"/>
      <c r="H8" s="180">
        <f t="shared" si="0"/>
        <v>0</v>
      </c>
      <c r="I8" s="179"/>
      <c r="J8" s="179"/>
      <c r="K8" s="180">
        <f t="shared" si="1"/>
        <v>0</v>
      </c>
      <c r="L8" s="197">
        <f t="shared" ref="L8:L71" si="2">IF(H8&gt;0,E8,0)</f>
        <v>0</v>
      </c>
      <c r="M8" s="167">
        <f t="shared" ref="M8:M71" si="3">E8*F8</f>
        <v>0</v>
      </c>
      <c r="N8" s="167">
        <f t="shared" ref="N8:N71" si="4">E8*G8</f>
        <v>0</v>
      </c>
      <c r="O8" s="167">
        <f t="shared" ref="O8:O71" si="5">E8*H8</f>
        <v>0</v>
      </c>
    </row>
    <row r="9" spans="1:15">
      <c r="A9" s="177"/>
      <c r="B9" s="178"/>
      <c r="C9" s="178"/>
      <c r="D9" s="177"/>
      <c r="E9" s="142"/>
      <c r="F9" s="179"/>
      <c r="G9" s="179"/>
      <c r="H9" s="180">
        <f t="shared" si="0"/>
        <v>0</v>
      </c>
      <c r="I9" s="179"/>
      <c r="J9" s="179"/>
      <c r="K9" s="180">
        <f t="shared" si="1"/>
        <v>0</v>
      </c>
      <c r="L9" s="197">
        <f t="shared" si="2"/>
        <v>0</v>
      </c>
      <c r="M9" s="167">
        <f t="shared" si="3"/>
        <v>0</v>
      </c>
      <c r="N9" s="167">
        <f t="shared" si="4"/>
        <v>0</v>
      </c>
      <c r="O9" s="167">
        <f t="shared" si="5"/>
        <v>0</v>
      </c>
    </row>
    <row r="10" spans="1:15" ht="16.5" customHeight="1">
      <c r="A10" s="177"/>
      <c r="B10" s="178"/>
      <c r="C10" s="178"/>
      <c r="D10" s="177"/>
      <c r="E10" s="142"/>
      <c r="F10" s="179"/>
      <c r="G10" s="179"/>
      <c r="H10" s="180">
        <f t="shared" si="0"/>
        <v>0</v>
      </c>
      <c r="I10" s="179"/>
      <c r="J10" s="179"/>
      <c r="K10" s="180">
        <f t="shared" si="1"/>
        <v>0</v>
      </c>
      <c r="L10" s="197">
        <f t="shared" si="2"/>
        <v>0</v>
      </c>
      <c r="M10" s="167">
        <f t="shared" si="3"/>
        <v>0</v>
      </c>
      <c r="N10" s="167">
        <f t="shared" si="4"/>
        <v>0</v>
      </c>
      <c r="O10" s="167">
        <f t="shared" si="5"/>
        <v>0</v>
      </c>
    </row>
    <row r="11" spans="1:15" ht="16.5" customHeight="1">
      <c r="A11" s="177"/>
      <c r="B11" s="178"/>
      <c r="C11" s="178"/>
      <c r="D11" s="177"/>
      <c r="E11" s="142"/>
      <c r="F11" s="179"/>
      <c r="G11" s="179"/>
      <c r="H11" s="180">
        <f t="shared" si="0"/>
        <v>0</v>
      </c>
      <c r="I11" s="179"/>
      <c r="J11" s="179"/>
      <c r="K11" s="180">
        <f t="shared" si="1"/>
        <v>0</v>
      </c>
      <c r="L11" s="197">
        <f t="shared" si="2"/>
        <v>0</v>
      </c>
      <c r="M11" s="167">
        <f t="shared" si="3"/>
        <v>0</v>
      </c>
      <c r="N11" s="167">
        <f t="shared" si="4"/>
        <v>0</v>
      </c>
      <c r="O11" s="167">
        <f t="shared" si="5"/>
        <v>0</v>
      </c>
    </row>
    <row r="12" spans="1:15" ht="16.5" customHeight="1">
      <c r="A12" s="177"/>
      <c r="B12" s="178"/>
      <c r="C12" s="178"/>
      <c r="D12" s="177"/>
      <c r="E12" s="142"/>
      <c r="F12" s="179"/>
      <c r="G12" s="179"/>
      <c r="H12" s="180">
        <f t="shared" si="0"/>
        <v>0</v>
      </c>
      <c r="I12" s="179"/>
      <c r="J12" s="179"/>
      <c r="K12" s="180">
        <f t="shared" si="1"/>
        <v>0</v>
      </c>
      <c r="L12" s="197">
        <f t="shared" si="2"/>
        <v>0</v>
      </c>
      <c r="M12" s="167">
        <f t="shared" si="3"/>
        <v>0</v>
      </c>
      <c r="N12" s="167">
        <f t="shared" si="4"/>
        <v>0</v>
      </c>
      <c r="O12" s="167">
        <f t="shared" si="5"/>
        <v>0</v>
      </c>
    </row>
    <row r="13" spans="1:15" ht="16.5" customHeight="1">
      <c r="A13" s="177"/>
      <c r="B13" s="178"/>
      <c r="C13" s="178"/>
      <c r="D13" s="201"/>
      <c r="E13" s="142"/>
      <c r="F13" s="179"/>
      <c r="G13" s="179"/>
      <c r="H13" s="180">
        <f t="shared" si="0"/>
        <v>0</v>
      </c>
      <c r="I13" s="179"/>
      <c r="J13" s="179"/>
      <c r="K13" s="180">
        <f t="shared" si="1"/>
        <v>0</v>
      </c>
      <c r="L13" s="197">
        <f t="shared" si="2"/>
        <v>0</v>
      </c>
      <c r="M13" s="167">
        <f t="shared" si="3"/>
        <v>0</v>
      </c>
      <c r="N13" s="167">
        <f t="shared" si="4"/>
        <v>0</v>
      </c>
      <c r="O13" s="167">
        <f t="shared" si="5"/>
        <v>0</v>
      </c>
    </row>
    <row r="14" spans="1:15" ht="16.5" customHeight="1">
      <c r="A14" s="177"/>
      <c r="B14" s="178"/>
      <c r="C14" s="178"/>
      <c r="D14" s="177"/>
      <c r="E14" s="142"/>
      <c r="F14" s="179"/>
      <c r="G14" s="179"/>
      <c r="H14" s="180">
        <f t="shared" si="0"/>
        <v>0</v>
      </c>
      <c r="I14" s="179"/>
      <c r="J14" s="179"/>
      <c r="K14" s="180">
        <f t="shared" si="1"/>
        <v>0</v>
      </c>
      <c r="L14" s="197">
        <f t="shared" si="2"/>
        <v>0</v>
      </c>
      <c r="M14" s="167">
        <f t="shared" si="3"/>
        <v>0</v>
      </c>
      <c r="N14" s="167">
        <f t="shared" si="4"/>
        <v>0</v>
      </c>
      <c r="O14" s="167">
        <f t="shared" si="5"/>
        <v>0</v>
      </c>
    </row>
    <row r="15" spans="1:15" ht="16.5" customHeight="1">
      <c r="A15" s="177"/>
      <c r="B15" s="178"/>
      <c r="C15" s="178"/>
      <c r="D15" s="177"/>
      <c r="E15" s="142"/>
      <c r="F15" s="179"/>
      <c r="G15" s="179"/>
      <c r="H15" s="180">
        <f t="shared" si="0"/>
        <v>0</v>
      </c>
      <c r="I15" s="179"/>
      <c r="J15" s="179"/>
      <c r="K15" s="180">
        <f t="shared" si="1"/>
        <v>0</v>
      </c>
      <c r="L15" s="197">
        <f t="shared" si="2"/>
        <v>0</v>
      </c>
      <c r="M15" s="167">
        <f t="shared" si="3"/>
        <v>0</v>
      </c>
      <c r="N15" s="167">
        <f t="shared" si="4"/>
        <v>0</v>
      </c>
      <c r="O15" s="167">
        <f t="shared" si="5"/>
        <v>0</v>
      </c>
    </row>
    <row r="16" spans="1:15">
      <c r="A16" s="177"/>
      <c r="B16" s="178"/>
      <c r="C16" s="178"/>
      <c r="D16" s="177"/>
      <c r="E16" s="142"/>
      <c r="F16" s="179"/>
      <c r="G16" s="179"/>
      <c r="H16" s="180">
        <f t="shared" si="0"/>
        <v>0</v>
      </c>
      <c r="I16" s="179"/>
      <c r="J16" s="179"/>
      <c r="K16" s="180">
        <f t="shared" si="1"/>
        <v>0</v>
      </c>
      <c r="L16" s="197">
        <f t="shared" si="2"/>
        <v>0</v>
      </c>
      <c r="M16" s="167">
        <f t="shared" si="3"/>
        <v>0</v>
      </c>
      <c r="N16" s="167">
        <f t="shared" si="4"/>
        <v>0</v>
      </c>
      <c r="O16" s="167">
        <f t="shared" si="5"/>
        <v>0</v>
      </c>
    </row>
    <row r="17" spans="1:15" ht="16.5" customHeight="1">
      <c r="A17" s="177"/>
      <c r="B17" s="178"/>
      <c r="C17" s="178"/>
      <c r="D17" s="177"/>
      <c r="E17" s="142"/>
      <c r="F17" s="179"/>
      <c r="G17" s="179"/>
      <c r="H17" s="180">
        <f t="shared" si="0"/>
        <v>0</v>
      </c>
      <c r="I17" s="179"/>
      <c r="J17" s="179"/>
      <c r="K17" s="180">
        <f t="shared" si="1"/>
        <v>0</v>
      </c>
      <c r="L17" s="197">
        <f t="shared" si="2"/>
        <v>0</v>
      </c>
      <c r="M17" s="167">
        <f>E17*F17</f>
        <v>0</v>
      </c>
      <c r="N17" s="167">
        <f t="shared" si="4"/>
        <v>0</v>
      </c>
      <c r="O17" s="167">
        <f t="shared" si="5"/>
        <v>0</v>
      </c>
    </row>
    <row r="18" spans="1:15" ht="16.5" customHeight="1">
      <c r="A18" s="177"/>
      <c r="B18" s="178"/>
      <c r="C18" s="178"/>
      <c r="D18" s="177"/>
      <c r="E18" s="142"/>
      <c r="F18" s="179"/>
      <c r="G18" s="179"/>
      <c r="H18" s="180">
        <f t="shared" si="0"/>
        <v>0</v>
      </c>
      <c r="I18" s="179"/>
      <c r="J18" s="179"/>
      <c r="K18" s="180">
        <f t="shared" si="1"/>
        <v>0</v>
      </c>
      <c r="L18" s="197">
        <f t="shared" si="2"/>
        <v>0</v>
      </c>
      <c r="M18" s="167">
        <f t="shared" si="3"/>
        <v>0</v>
      </c>
      <c r="N18" s="167">
        <f t="shared" si="4"/>
        <v>0</v>
      </c>
      <c r="O18" s="167">
        <f t="shared" si="5"/>
        <v>0</v>
      </c>
    </row>
    <row r="19" spans="1:15" ht="16.5" customHeight="1">
      <c r="A19" s="177"/>
      <c r="B19" s="178"/>
      <c r="C19" s="178"/>
      <c r="D19" s="177"/>
      <c r="E19" s="142"/>
      <c r="F19" s="179"/>
      <c r="G19" s="179"/>
      <c r="H19" s="180">
        <f t="shared" si="0"/>
        <v>0</v>
      </c>
      <c r="I19" s="179"/>
      <c r="J19" s="179"/>
      <c r="K19" s="180">
        <f t="shared" si="1"/>
        <v>0</v>
      </c>
      <c r="L19" s="197">
        <f t="shared" si="2"/>
        <v>0</v>
      </c>
      <c r="M19" s="167">
        <f t="shared" si="3"/>
        <v>0</v>
      </c>
      <c r="N19" s="167">
        <f t="shared" si="4"/>
        <v>0</v>
      </c>
      <c r="O19" s="167">
        <f t="shared" si="5"/>
        <v>0</v>
      </c>
    </row>
    <row r="20" spans="1:15" ht="16.5" customHeight="1">
      <c r="A20" s="177"/>
      <c r="B20" s="178"/>
      <c r="C20" s="178"/>
      <c r="D20" s="177"/>
      <c r="E20" s="142"/>
      <c r="F20" s="179"/>
      <c r="G20" s="179"/>
      <c r="H20" s="180">
        <f t="shared" si="0"/>
        <v>0</v>
      </c>
      <c r="I20" s="179"/>
      <c r="J20" s="179"/>
      <c r="K20" s="180">
        <f t="shared" si="1"/>
        <v>0</v>
      </c>
      <c r="L20" s="197">
        <f t="shared" si="2"/>
        <v>0</v>
      </c>
      <c r="M20" s="167">
        <f t="shared" si="3"/>
        <v>0</v>
      </c>
      <c r="N20" s="167">
        <f t="shared" si="4"/>
        <v>0</v>
      </c>
      <c r="O20" s="167">
        <f t="shared" si="5"/>
        <v>0</v>
      </c>
    </row>
    <row r="21" spans="1:15" ht="16.5" customHeight="1">
      <c r="A21" s="177"/>
      <c r="B21" s="178"/>
      <c r="C21" s="178"/>
      <c r="D21" s="177"/>
      <c r="E21" s="142"/>
      <c r="F21" s="179"/>
      <c r="G21" s="179"/>
      <c r="H21" s="180">
        <f t="shared" si="0"/>
        <v>0</v>
      </c>
      <c r="I21" s="179"/>
      <c r="J21" s="179"/>
      <c r="K21" s="180">
        <f t="shared" si="1"/>
        <v>0</v>
      </c>
      <c r="L21" s="197">
        <f t="shared" si="2"/>
        <v>0</v>
      </c>
      <c r="M21" s="167">
        <f t="shared" si="3"/>
        <v>0</v>
      </c>
      <c r="N21" s="167">
        <f t="shared" si="4"/>
        <v>0</v>
      </c>
      <c r="O21" s="167">
        <f t="shared" si="5"/>
        <v>0</v>
      </c>
    </row>
    <row r="22" spans="1:15" ht="16.5" customHeight="1">
      <c r="A22" s="177"/>
      <c r="B22" s="178"/>
      <c r="C22" s="178"/>
      <c r="D22" s="177"/>
      <c r="E22" s="142"/>
      <c r="F22" s="179"/>
      <c r="G22" s="179"/>
      <c r="H22" s="180">
        <f t="shared" si="0"/>
        <v>0</v>
      </c>
      <c r="I22" s="179"/>
      <c r="J22" s="179"/>
      <c r="K22" s="180">
        <f t="shared" si="1"/>
        <v>0</v>
      </c>
      <c r="L22" s="197">
        <f t="shared" si="2"/>
        <v>0</v>
      </c>
      <c r="M22" s="167">
        <f t="shared" si="3"/>
        <v>0</v>
      </c>
      <c r="N22" s="167">
        <f t="shared" si="4"/>
        <v>0</v>
      </c>
      <c r="O22" s="167">
        <f t="shared" si="5"/>
        <v>0</v>
      </c>
    </row>
    <row r="23" spans="1:15" ht="16.5" customHeight="1">
      <c r="A23" s="177"/>
      <c r="B23" s="178"/>
      <c r="C23" s="178"/>
      <c r="D23" s="177"/>
      <c r="E23" s="142"/>
      <c r="F23" s="179"/>
      <c r="G23" s="179"/>
      <c r="H23" s="180">
        <f t="shared" si="0"/>
        <v>0</v>
      </c>
      <c r="I23" s="179"/>
      <c r="J23" s="179"/>
      <c r="K23" s="180">
        <f t="shared" si="1"/>
        <v>0</v>
      </c>
      <c r="L23" s="197">
        <f t="shared" si="2"/>
        <v>0</v>
      </c>
      <c r="M23" s="167">
        <f t="shared" si="3"/>
        <v>0</v>
      </c>
      <c r="N23" s="167">
        <f t="shared" si="4"/>
        <v>0</v>
      </c>
      <c r="O23" s="167">
        <f t="shared" si="5"/>
        <v>0</v>
      </c>
    </row>
    <row r="24" spans="1:15" ht="16.5" customHeight="1">
      <c r="A24" s="177"/>
      <c r="B24" s="178"/>
      <c r="C24" s="178"/>
      <c r="D24" s="177"/>
      <c r="E24" s="142"/>
      <c r="F24" s="179"/>
      <c r="G24" s="179"/>
      <c r="H24" s="180">
        <f t="shared" si="0"/>
        <v>0</v>
      </c>
      <c r="I24" s="179"/>
      <c r="J24" s="179"/>
      <c r="K24" s="180">
        <f t="shared" si="1"/>
        <v>0</v>
      </c>
      <c r="L24" s="197">
        <f t="shared" si="2"/>
        <v>0</v>
      </c>
      <c r="M24" s="167">
        <f t="shared" si="3"/>
        <v>0</v>
      </c>
      <c r="N24" s="167">
        <f t="shared" si="4"/>
        <v>0</v>
      </c>
      <c r="O24" s="167">
        <f t="shared" si="5"/>
        <v>0</v>
      </c>
    </row>
    <row r="25" spans="1:15" ht="16.5" customHeight="1">
      <c r="A25" s="177"/>
      <c r="B25" s="178"/>
      <c r="C25" s="178"/>
      <c r="D25" s="177"/>
      <c r="E25" s="142"/>
      <c r="F25" s="179"/>
      <c r="G25" s="179"/>
      <c r="H25" s="180">
        <f t="shared" si="0"/>
        <v>0</v>
      </c>
      <c r="I25" s="179"/>
      <c r="J25" s="179"/>
      <c r="K25" s="180">
        <f t="shared" si="1"/>
        <v>0</v>
      </c>
      <c r="L25" s="197">
        <f t="shared" si="2"/>
        <v>0</v>
      </c>
      <c r="M25" s="167">
        <f t="shared" si="3"/>
        <v>0</v>
      </c>
      <c r="N25" s="167">
        <f t="shared" si="4"/>
        <v>0</v>
      </c>
      <c r="O25" s="167">
        <f t="shared" si="5"/>
        <v>0</v>
      </c>
    </row>
    <row r="26" spans="1:15" ht="16.5" customHeight="1">
      <c r="A26" s="177"/>
      <c r="B26" s="178"/>
      <c r="C26" s="178"/>
      <c r="D26" s="177"/>
      <c r="E26" s="142"/>
      <c r="F26" s="179"/>
      <c r="G26" s="179"/>
      <c r="H26" s="180">
        <f t="shared" si="0"/>
        <v>0</v>
      </c>
      <c r="I26" s="179"/>
      <c r="J26" s="179"/>
      <c r="K26" s="180">
        <f t="shared" si="1"/>
        <v>0</v>
      </c>
      <c r="L26" s="197">
        <f t="shared" si="2"/>
        <v>0</v>
      </c>
      <c r="M26" s="167">
        <f t="shared" si="3"/>
        <v>0</v>
      </c>
      <c r="N26" s="167">
        <f t="shared" si="4"/>
        <v>0</v>
      </c>
      <c r="O26" s="167">
        <f t="shared" si="5"/>
        <v>0</v>
      </c>
    </row>
    <row r="27" spans="1:15" ht="16.5" customHeight="1">
      <c r="A27" s="177"/>
      <c r="B27" s="178"/>
      <c r="C27" s="178"/>
      <c r="D27" s="177"/>
      <c r="E27" s="142"/>
      <c r="F27" s="179"/>
      <c r="G27" s="179"/>
      <c r="H27" s="180">
        <f t="shared" si="0"/>
        <v>0</v>
      </c>
      <c r="I27" s="179"/>
      <c r="J27" s="179"/>
      <c r="K27" s="180">
        <f t="shared" si="1"/>
        <v>0</v>
      </c>
      <c r="L27" s="197">
        <f t="shared" si="2"/>
        <v>0</v>
      </c>
      <c r="M27" s="167">
        <f t="shared" si="3"/>
        <v>0</v>
      </c>
      <c r="N27" s="167">
        <f t="shared" si="4"/>
        <v>0</v>
      </c>
      <c r="O27" s="167">
        <f t="shared" si="5"/>
        <v>0</v>
      </c>
    </row>
    <row r="28" spans="1:15" ht="16.5" customHeight="1">
      <c r="A28" s="177"/>
      <c r="B28" s="178"/>
      <c r="C28" s="178"/>
      <c r="D28" s="177"/>
      <c r="E28" s="142"/>
      <c r="F28" s="179"/>
      <c r="G28" s="179"/>
      <c r="H28" s="180">
        <f t="shared" si="0"/>
        <v>0</v>
      </c>
      <c r="I28" s="179"/>
      <c r="J28" s="179"/>
      <c r="K28" s="180">
        <f t="shared" si="1"/>
        <v>0</v>
      </c>
      <c r="L28" s="197">
        <f t="shared" si="2"/>
        <v>0</v>
      </c>
      <c r="M28" s="167">
        <f t="shared" si="3"/>
        <v>0</v>
      </c>
      <c r="N28" s="167">
        <f t="shared" si="4"/>
        <v>0</v>
      </c>
      <c r="O28" s="167">
        <f t="shared" si="5"/>
        <v>0</v>
      </c>
    </row>
    <row r="29" spans="1:15" ht="16.5" customHeight="1">
      <c r="A29" s="177"/>
      <c r="B29" s="178"/>
      <c r="C29" s="178"/>
      <c r="D29" s="177"/>
      <c r="E29" s="142"/>
      <c r="F29" s="179"/>
      <c r="G29" s="179"/>
      <c r="H29" s="180">
        <f t="shared" si="0"/>
        <v>0</v>
      </c>
      <c r="I29" s="179"/>
      <c r="J29" s="179"/>
      <c r="K29" s="180">
        <f t="shared" si="1"/>
        <v>0</v>
      </c>
      <c r="L29" s="197">
        <f t="shared" si="2"/>
        <v>0</v>
      </c>
      <c r="M29" s="167">
        <f t="shared" si="3"/>
        <v>0</v>
      </c>
      <c r="N29" s="167">
        <f t="shared" si="4"/>
        <v>0</v>
      </c>
      <c r="O29" s="167">
        <f t="shared" si="5"/>
        <v>0</v>
      </c>
    </row>
    <row r="30" spans="1:15" ht="16.5" customHeight="1">
      <c r="A30" s="177"/>
      <c r="B30" s="178"/>
      <c r="C30" s="178"/>
      <c r="D30" s="177"/>
      <c r="E30" s="142"/>
      <c r="F30" s="179"/>
      <c r="G30" s="179"/>
      <c r="H30" s="180">
        <f t="shared" si="0"/>
        <v>0</v>
      </c>
      <c r="I30" s="179"/>
      <c r="J30" s="179"/>
      <c r="K30" s="180">
        <f t="shared" si="1"/>
        <v>0</v>
      </c>
      <c r="L30" s="197">
        <f t="shared" si="2"/>
        <v>0</v>
      </c>
      <c r="M30" s="167">
        <f t="shared" si="3"/>
        <v>0</v>
      </c>
      <c r="N30" s="167">
        <f t="shared" si="4"/>
        <v>0</v>
      </c>
      <c r="O30" s="167">
        <f t="shared" si="5"/>
        <v>0</v>
      </c>
    </row>
    <row r="31" spans="1:15" ht="16.5" customHeight="1">
      <c r="A31" s="177"/>
      <c r="B31" s="178"/>
      <c r="C31" s="178"/>
      <c r="D31" s="177"/>
      <c r="E31" s="142"/>
      <c r="F31" s="179"/>
      <c r="G31" s="179"/>
      <c r="H31" s="180">
        <f t="shared" si="0"/>
        <v>0</v>
      </c>
      <c r="I31" s="179"/>
      <c r="J31" s="179"/>
      <c r="K31" s="180">
        <f t="shared" si="1"/>
        <v>0</v>
      </c>
      <c r="L31" s="197">
        <f t="shared" si="2"/>
        <v>0</v>
      </c>
      <c r="M31" s="167">
        <f t="shared" si="3"/>
        <v>0</v>
      </c>
      <c r="N31" s="167">
        <f t="shared" si="4"/>
        <v>0</v>
      </c>
      <c r="O31" s="167">
        <f t="shared" si="5"/>
        <v>0</v>
      </c>
    </row>
    <row r="32" spans="1:15" ht="16.5" customHeight="1">
      <c r="A32" s="177"/>
      <c r="B32" s="178"/>
      <c r="C32" s="178"/>
      <c r="D32" s="177"/>
      <c r="E32" s="142"/>
      <c r="F32" s="179"/>
      <c r="G32" s="179"/>
      <c r="H32" s="180">
        <f t="shared" si="0"/>
        <v>0</v>
      </c>
      <c r="I32" s="179"/>
      <c r="J32" s="179"/>
      <c r="K32" s="180">
        <f t="shared" si="1"/>
        <v>0</v>
      </c>
      <c r="L32" s="197">
        <f t="shared" si="2"/>
        <v>0</v>
      </c>
      <c r="M32" s="167">
        <f t="shared" si="3"/>
        <v>0</v>
      </c>
      <c r="N32" s="167">
        <f t="shared" si="4"/>
        <v>0</v>
      </c>
      <c r="O32" s="167">
        <f t="shared" si="5"/>
        <v>0</v>
      </c>
    </row>
    <row r="33" spans="1:15" ht="16.5" customHeight="1">
      <c r="A33" s="177"/>
      <c r="B33" s="178"/>
      <c r="C33" s="178"/>
      <c r="D33" s="177"/>
      <c r="E33" s="142"/>
      <c r="F33" s="179"/>
      <c r="G33" s="179"/>
      <c r="H33" s="180">
        <f t="shared" si="0"/>
        <v>0</v>
      </c>
      <c r="I33" s="179"/>
      <c r="J33" s="179"/>
      <c r="K33" s="180">
        <f t="shared" si="1"/>
        <v>0</v>
      </c>
      <c r="L33" s="197">
        <f t="shared" si="2"/>
        <v>0</v>
      </c>
      <c r="M33" s="167">
        <f t="shared" si="3"/>
        <v>0</v>
      </c>
      <c r="N33" s="167">
        <f t="shared" si="4"/>
        <v>0</v>
      </c>
      <c r="O33" s="167">
        <f t="shared" si="5"/>
        <v>0</v>
      </c>
    </row>
    <row r="34" spans="1:15" ht="16.5" customHeight="1">
      <c r="A34" s="177"/>
      <c r="B34" s="178"/>
      <c r="C34" s="178"/>
      <c r="D34" s="177"/>
      <c r="E34" s="142"/>
      <c r="F34" s="179"/>
      <c r="G34" s="179"/>
      <c r="H34" s="180">
        <f t="shared" si="0"/>
        <v>0</v>
      </c>
      <c r="I34" s="179"/>
      <c r="J34" s="179"/>
      <c r="K34" s="180">
        <f t="shared" si="1"/>
        <v>0</v>
      </c>
      <c r="L34" s="197">
        <f t="shared" si="2"/>
        <v>0</v>
      </c>
      <c r="M34" s="167">
        <f t="shared" si="3"/>
        <v>0</v>
      </c>
      <c r="N34" s="167">
        <f t="shared" si="4"/>
        <v>0</v>
      </c>
      <c r="O34" s="167">
        <f t="shared" si="5"/>
        <v>0</v>
      </c>
    </row>
    <row r="35" spans="1:15" ht="16.5" customHeight="1">
      <c r="A35" s="177"/>
      <c r="B35" s="178"/>
      <c r="C35" s="178"/>
      <c r="D35" s="177"/>
      <c r="E35" s="142"/>
      <c r="F35" s="179"/>
      <c r="G35" s="179"/>
      <c r="H35" s="180">
        <f t="shared" si="0"/>
        <v>0</v>
      </c>
      <c r="I35" s="179"/>
      <c r="J35" s="179"/>
      <c r="K35" s="180">
        <f t="shared" si="1"/>
        <v>0</v>
      </c>
      <c r="L35" s="197">
        <f t="shared" si="2"/>
        <v>0</v>
      </c>
      <c r="M35" s="167">
        <f t="shared" si="3"/>
        <v>0</v>
      </c>
      <c r="N35" s="167">
        <f t="shared" si="4"/>
        <v>0</v>
      </c>
      <c r="O35" s="167">
        <f t="shared" si="5"/>
        <v>0</v>
      </c>
    </row>
    <row r="36" spans="1:15" ht="16.5" customHeight="1">
      <c r="A36" s="177"/>
      <c r="B36" s="178"/>
      <c r="C36" s="178"/>
      <c r="D36" s="177"/>
      <c r="E36" s="142"/>
      <c r="F36" s="179"/>
      <c r="G36" s="179"/>
      <c r="H36" s="180">
        <f t="shared" si="0"/>
        <v>0</v>
      </c>
      <c r="I36" s="179"/>
      <c r="J36" s="179"/>
      <c r="K36" s="180">
        <f t="shared" si="1"/>
        <v>0</v>
      </c>
      <c r="L36" s="197">
        <f t="shared" si="2"/>
        <v>0</v>
      </c>
      <c r="M36" s="167">
        <f t="shared" si="3"/>
        <v>0</v>
      </c>
      <c r="N36" s="167">
        <f t="shared" si="4"/>
        <v>0</v>
      </c>
      <c r="O36" s="167">
        <f t="shared" si="5"/>
        <v>0</v>
      </c>
    </row>
    <row r="37" spans="1:15" ht="16.5" customHeight="1">
      <c r="A37" s="177"/>
      <c r="B37" s="178"/>
      <c r="C37" s="178"/>
      <c r="D37" s="177"/>
      <c r="E37" s="142"/>
      <c r="F37" s="179"/>
      <c r="G37" s="179"/>
      <c r="H37" s="180">
        <f t="shared" si="0"/>
        <v>0</v>
      </c>
      <c r="I37" s="179"/>
      <c r="J37" s="179"/>
      <c r="K37" s="180">
        <f t="shared" si="1"/>
        <v>0</v>
      </c>
      <c r="L37" s="197">
        <f t="shared" si="2"/>
        <v>0</v>
      </c>
      <c r="M37" s="167">
        <f t="shared" si="3"/>
        <v>0</v>
      </c>
      <c r="N37" s="167">
        <f t="shared" si="4"/>
        <v>0</v>
      </c>
      <c r="O37" s="167">
        <f t="shared" si="5"/>
        <v>0</v>
      </c>
    </row>
    <row r="38" spans="1:15" ht="16.5" customHeight="1">
      <c r="A38" s="177"/>
      <c r="B38" s="178"/>
      <c r="C38" s="178"/>
      <c r="D38" s="177"/>
      <c r="E38" s="142"/>
      <c r="F38" s="179"/>
      <c r="G38" s="179"/>
      <c r="H38" s="180">
        <f t="shared" si="0"/>
        <v>0</v>
      </c>
      <c r="I38" s="179"/>
      <c r="J38" s="179"/>
      <c r="K38" s="180">
        <f t="shared" si="1"/>
        <v>0</v>
      </c>
      <c r="L38" s="197">
        <f t="shared" si="2"/>
        <v>0</v>
      </c>
      <c r="M38" s="167">
        <f t="shared" si="3"/>
        <v>0</v>
      </c>
      <c r="N38" s="167">
        <f t="shared" si="4"/>
        <v>0</v>
      </c>
      <c r="O38" s="167">
        <f t="shared" si="5"/>
        <v>0</v>
      </c>
    </row>
    <row r="39" spans="1:15" ht="16.5" customHeight="1">
      <c r="A39" s="177"/>
      <c r="B39" s="178"/>
      <c r="C39" s="178"/>
      <c r="D39" s="177"/>
      <c r="E39" s="142"/>
      <c r="F39" s="179"/>
      <c r="G39" s="179"/>
      <c r="H39" s="180">
        <f t="shared" si="0"/>
        <v>0</v>
      </c>
      <c r="I39" s="179"/>
      <c r="J39" s="179"/>
      <c r="K39" s="180">
        <f t="shared" si="1"/>
        <v>0</v>
      </c>
      <c r="L39" s="197">
        <f t="shared" si="2"/>
        <v>0</v>
      </c>
      <c r="M39" s="167">
        <f t="shared" si="3"/>
        <v>0</v>
      </c>
      <c r="N39" s="167">
        <f t="shared" si="4"/>
        <v>0</v>
      </c>
      <c r="O39" s="167">
        <f t="shared" si="5"/>
        <v>0</v>
      </c>
    </row>
    <row r="40" spans="1:15" ht="29.25" customHeight="1">
      <c r="A40" s="177"/>
      <c r="B40" s="178"/>
      <c r="C40" s="178"/>
      <c r="D40" s="177"/>
      <c r="E40" s="142"/>
      <c r="F40" s="179"/>
      <c r="G40" s="179"/>
      <c r="H40" s="180">
        <f t="shared" si="0"/>
        <v>0</v>
      </c>
      <c r="I40" s="179"/>
      <c r="J40" s="179"/>
      <c r="K40" s="180">
        <f t="shared" si="1"/>
        <v>0</v>
      </c>
      <c r="L40" s="197">
        <f t="shared" si="2"/>
        <v>0</v>
      </c>
      <c r="M40" s="167">
        <f t="shared" si="3"/>
        <v>0</v>
      </c>
      <c r="N40" s="167">
        <f t="shared" si="4"/>
        <v>0</v>
      </c>
      <c r="O40" s="167">
        <f t="shared" si="5"/>
        <v>0</v>
      </c>
    </row>
    <row r="41" spans="1:15" ht="16.5" customHeight="1">
      <c r="A41" s="177"/>
      <c r="B41" s="178"/>
      <c r="C41" s="178"/>
      <c r="D41" s="177"/>
      <c r="E41" s="142"/>
      <c r="F41" s="179"/>
      <c r="G41" s="179"/>
      <c r="H41" s="180">
        <f t="shared" si="0"/>
        <v>0</v>
      </c>
      <c r="I41" s="179"/>
      <c r="J41" s="179"/>
      <c r="K41" s="180">
        <f t="shared" si="1"/>
        <v>0</v>
      </c>
      <c r="L41" s="197">
        <f t="shared" si="2"/>
        <v>0</v>
      </c>
      <c r="M41" s="167">
        <f t="shared" si="3"/>
        <v>0</v>
      </c>
      <c r="N41" s="167">
        <f t="shared" si="4"/>
        <v>0</v>
      </c>
      <c r="O41" s="167">
        <f t="shared" si="5"/>
        <v>0</v>
      </c>
    </row>
    <row r="42" spans="1:15" ht="16.5" customHeight="1">
      <c r="A42" s="177"/>
      <c r="B42" s="178"/>
      <c r="C42" s="178"/>
      <c r="D42" s="177"/>
      <c r="E42" s="142"/>
      <c r="F42" s="179"/>
      <c r="G42" s="179"/>
      <c r="H42" s="180">
        <f t="shared" si="0"/>
        <v>0</v>
      </c>
      <c r="I42" s="179"/>
      <c r="J42" s="179"/>
      <c r="K42" s="180">
        <f t="shared" si="1"/>
        <v>0</v>
      </c>
      <c r="L42" s="197">
        <f t="shared" si="2"/>
        <v>0</v>
      </c>
      <c r="M42" s="167">
        <f t="shared" si="3"/>
        <v>0</v>
      </c>
      <c r="N42" s="167">
        <f t="shared" si="4"/>
        <v>0</v>
      </c>
      <c r="O42" s="167">
        <f t="shared" si="5"/>
        <v>0</v>
      </c>
    </row>
    <row r="43" spans="1:15" ht="16.5" customHeight="1">
      <c r="A43" s="177"/>
      <c r="B43" s="178"/>
      <c r="C43" s="178"/>
      <c r="D43" s="177"/>
      <c r="E43" s="142"/>
      <c r="F43" s="179"/>
      <c r="G43" s="179"/>
      <c r="H43" s="180">
        <f t="shared" si="0"/>
        <v>0</v>
      </c>
      <c r="I43" s="179"/>
      <c r="J43" s="179"/>
      <c r="K43" s="180">
        <f t="shared" si="1"/>
        <v>0</v>
      </c>
      <c r="L43" s="197">
        <f t="shared" si="2"/>
        <v>0</v>
      </c>
      <c r="M43" s="167">
        <f t="shared" si="3"/>
        <v>0</v>
      </c>
      <c r="N43" s="167">
        <f t="shared" si="4"/>
        <v>0</v>
      </c>
      <c r="O43" s="167">
        <f t="shared" si="5"/>
        <v>0</v>
      </c>
    </row>
    <row r="44" spans="1:15" ht="16.5" customHeight="1">
      <c r="A44" s="177"/>
      <c r="B44" s="178"/>
      <c r="C44" s="178"/>
      <c r="D44" s="177"/>
      <c r="E44" s="142"/>
      <c r="F44" s="179"/>
      <c r="G44" s="179"/>
      <c r="H44" s="180">
        <f t="shared" si="0"/>
        <v>0</v>
      </c>
      <c r="I44" s="179"/>
      <c r="J44" s="179"/>
      <c r="K44" s="180">
        <f t="shared" si="1"/>
        <v>0</v>
      </c>
      <c r="L44" s="197">
        <f t="shared" si="2"/>
        <v>0</v>
      </c>
      <c r="M44" s="167">
        <f t="shared" si="3"/>
        <v>0</v>
      </c>
      <c r="N44" s="167">
        <f t="shared" si="4"/>
        <v>0</v>
      </c>
      <c r="O44" s="167">
        <f t="shared" si="5"/>
        <v>0</v>
      </c>
    </row>
    <row r="45" spans="1:15" ht="16.5" customHeight="1">
      <c r="A45" s="177"/>
      <c r="B45" s="178"/>
      <c r="C45" s="178"/>
      <c r="D45" s="177"/>
      <c r="E45" s="142"/>
      <c r="F45" s="179"/>
      <c r="G45" s="179"/>
      <c r="H45" s="180">
        <f t="shared" si="0"/>
        <v>0</v>
      </c>
      <c r="I45" s="179"/>
      <c r="J45" s="179"/>
      <c r="K45" s="180">
        <f t="shared" si="1"/>
        <v>0</v>
      </c>
      <c r="L45" s="197">
        <f t="shared" si="2"/>
        <v>0</v>
      </c>
      <c r="M45" s="167">
        <f t="shared" si="3"/>
        <v>0</v>
      </c>
      <c r="N45" s="167">
        <f t="shared" si="4"/>
        <v>0</v>
      </c>
      <c r="O45" s="167">
        <f t="shared" si="5"/>
        <v>0</v>
      </c>
    </row>
    <row r="46" spans="1:15" ht="16.5" customHeight="1">
      <c r="A46" s="177"/>
      <c r="B46" s="178"/>
      <c r="C46" s="178"/>
      <c r="D46" s="177"/>
      <c r="E46" s="142"/>
      <c r="F46" s="179"/>
      <c r="G46" s="179"/>
      <c r="H46" s="180">
        <f t="shared" si="0"/>
        <v>0</v>
      </c>
      <c r="I46" s="179"/>
      <c r="J46" s="179"/>
      <c r="K46" s="180">
        <f t="shared" si="1"/>
        <v>0</v>
      </c>
      <c r="L46" s="197">
        <f t="shared" si="2"/>
        <v>0</v>
      </c>
      <c r="M46" s="167">
        <f t="shared" si="3"/>
        <v>0</v>
      </c>
      <c r="N46" s="167">
        <f t="shared" si="4"/>
        <v>0</v>
      </c>
      <c r="O46" s="167">
        <f t="shared" si="5"/>
        <v>0</v>
      </c>
    </row>
    <row r="47" spans="1:15">
      <c r="A47" s="177"/>
      <c r="B47" s="178"/>
      <c r="C47" s="178"/>
      <c r="D47" s="177"/>
      <c r="E47" s="142"/>
      <c r="F47" s="179"/>
      <c r="G47" s="179"/>
      <c r="H47" s="180">
        <f t="shared" si="0"/>
        <v>0</v>
      </c>
      <c r="I47" s="179"/>
      <c r="J47" s="179"/>
      <c r="K47" s="180">
        <f t="shared" si="1"/>
        <v>0</v>
      </c>
      <c r="L47" s="197">
        <f t="shared" si="2"/>
        <v>0</v>
      </c>
      <c r="M47" s="167">
        <f t="shared" si="3"/>
        <v>0</v>
      </c>
      <c r="N47" s="167">
        <f t="shared" si="4"/>
        <v>0</v>
      </c>
      <c r="O47" s="167">
        <f t="shared" si="5"/>
        <v>0</v>
      </c>
    </row>
    <row r="48" spans="1:15" ht="16.5" customHeight="1">
      <c r="A48" s="177"/>
      <c r="B48" s="178"/>
      <c r="C48" s="178"/>
      <c r="D48" s="177"/>
      <c r="E48" s="142"/>
      <c r="F48" s="179"/>
      <c r="G48" s="179"/>
      <c r="H48" s="180">
        <f t="shared" si="0"/>
        <v>0</v>
      </c>
      <c r="I48" s="179"/>
      <c r="J48" s="179"/>
      <c r="K48" s="180">
        <f t="shared" si="1"/>
        <v>0</v>
      </c>
      <c r="L48" s="197">
        <f t="shared" si="2"/>
        <v>0</v>
      </c>
      <c r="M48" s="167">
        <f t="shared" si="3"/>
        <v>0</v>
      </c>
      <c r="N48" s="167">
        <f t="shared" si="4"/>
        <v>0</v>
      </c>
      <c r="O48" s="167">
        <f t="shared" si="5"/>
        <v>0</v>
      </c>
    </row>
    <row r="49" spans="1:15" ht="16.5" customHeight="1">
      <c r="A49" s="177"/>
      <c r="B49" s="178"/>
      <c r="C49" s="178"/>
      <c r="D49" s="177"/>
      <c r="E49" s="142"/>
      <c r="F49" s="179"/>
      <c r="G49" s="179"/>
      <c r="H49" s="180">
        <f t="shared" si="0"/>
        <v>0</v>
      </c>
      <c r="I49" s="179"/>
      <c r="J49" s="179"/>
      <c r="K49" s="180">
        <f t="shared" si="1"/>
        <v>0</v>
      </c>
      <c r="L49" s="197">
        <f t="shared" si="2"/>
        <v>0</v>
      </c>
      <c r="M49" s="167">
        <f t="shared" si="3"/>
        <v>0</v>
      </c>
      <c r="N49" s="167">
        <f t="shared" si="4"/>
        <v>0</v>
      </c>
      <c r="O49" s="167">
        <f t="shared" si="5"/>
        <v>0</v>
      </c>
    </row>
    <row r="50" spans="1:15">
      <c r="A50" s="177"/>
      <c r="B50" s="178"/>
      <c r="C50" s="178"/>
      <c r="D50" s="177"/>
      <c r="E50" s="142"/>
      <c r="F50" s="179"/>
      <c r="G50" s="179"/>
      <c r="H50" s="180">
        <f t="shared" si="0"/>
        <v>0</v>
      </c>
      <c r="I50" s="179"/>
      <c r="J50" s="179"/>
      <c r="K50" s="180">
        <f t="shared" si="1"/>
        <v>0</v>
      </c>
      <c r="L50" s="197">
        <f t="shared" si="2"/>
        <v>0</v>
      </c>
      <c r="M50" s="167">
        <f t="shared" si="3"/>
        <v>0</v>
      </c>
      <c r="N50" s="167">
        <f t="shared" si="4"/>
        <v>0</v>
      </c>
      <c r="O50" s="167">
        <f t="shared" si="5"/>
        <v>0</v>
      </c>
    </row>
    <row r="51" spans="1:15" ht="16.5" customHeight="1">
      <c r="A51" s="177"/>
      <c r="B51" s="178"/>
      <c r="C51" s="178"/>
      <c r="D51" s="177"/>
      <c r="E51" s="142"/>
      <c r="F51" s="179"/>
      <c r="G51" s="179"/>
      <c r="H51" s="180">
        <f t="shared" si="0"/>
        <v>0</v>
      </c>
      <c r="I51" s="179"/>
      <c r="J51" s="179"/>
      <c r="K51" s="180">
        <f t="shared" si="1"/>
        <v>0</v>
      </c>
      <c r="L51" s="197">
        <f t="shared" si="2"/>
        <v>0</v>
      </c>
      <c r="M51" s="167">
        <f t="shared" si="3"/>
        <v>0</v>
      </c>
      <c r="N51" s="167">
        <f t="shared" si="4"/>
        <v>0</v>
      </c>
      <c r="O51" s="167">
        <f t="shared" si="5"/>
        <v>0</v>
      </c>
    </row>
    <row r="52" spans="1:15" ht="16.5" customHeight="1">
      <c r="A52" s="177"/>
      <c r="B52" s="178"/>
      <c r="C52" s="178"/>
      <c r="D52" s="177"/>
      <c r="E52" s="142"/>
      <c r="F52" s="179"/>
      <c r="G52" s="179"/>
      <c r="H52" s="180">
        <f t="shared" si="0"/>
        <v>0</v>
      </c>
      <c r="I52" s="179"/>
      <c r="J52" s="179"/>
      <c r="K52" s="180">
        <f t="shared" si="1"/>
        <v>0</v>
      </c>
      <c r="L52" s="197">
        <f t="shared" si="2"/>
        <v>0</v>
      </c>
      <c r="M52" s="167">
        <f t="shared" si="3"/>
        <v>0</v>
      </c>
      <c r="N52" s="167">
        <f t="shared" si="4"/>
        <v>0</v>
      </c>
      <c r="O52" s="167">
        <f t="shared" si="5"/>
        <v>0</v>
      </c>
    </row>
    <row r="53" spans="1:15" ht="16.5" customHeight="1">
      <c r="A53" s="177"/>
      <c r="B53" s="178"/>
      <c r="C53" s="178"/>
      <c r="D53" s="177"/>
      <c r="E53" s="142"/>
      <c r="F53" s="179"/>
      <c r="G53" s="179"/>
      <c r="H53" s="180">
        <f t="shared" si="0"/>
        <v>0</v>
      </c>
      <c r="I53" s="179"/>
      <c r="J53" s="179"/>
      <c r="K53" s="180">
        <f t="shared" si="1"/>
        <v>0</v>
      </c>
      <c r="L53" s="197">
        <f t="shared" si="2"/>
        <v>0</v>
      </c>
      <c r="M53" s="167">
        <f t="shared" si="3"/>
        <v>0</v>
      </c>
      <c r="N53" s="167">
        <f t="shared" si="4"/>
        <v>0</v>
      </c>
      <c r="O53" s="167">
        <f t="shared" si="5"/>
        <v>0</v>
      </c>
    </row>
    <row r="54" spans="1:15" ht="16.5" customHeight="1">
      <c r="A54" s="177"/>
      <c r="B54" s="178"/>
      <c r="C54" s="178"/>
      <c r="D54" s="177"/>
      <c r="E54" s="142"/>
      <c r="F54" s="179"/>
      <c r="G54" s="179"/>
      <c r="H54" s="180">
        <f t="shared" si="0"/>
        <v>0</v>
      </c>
      <c r="I54" s="179"/>
      <c r="J54" s="179"/>
      <c r="K54" s="180">
        <f t="shared" si="1"/>
        <v>0</v>
      </c>
      <c r="L54" s="197">
        <f t="shared" si="2"/>
        <v>0</v>
      </c>
      <c r="M54" s="167">
        <f t="shared" si="3"/>
        <v>0</v>
      </c>
      <c r="N54" s="167">
        <f t="shared" si="4"/>
        <v>0</v>
      </c>
      <c r="O54" s="167">
        <f t="shared" si="5"/>
        <v>0</v>
      </c>
    </row>
    <row r="55" spans="1:15" ht="16.5" customHeight="1">
      <c r="A55" s="177"/>
      <c r="B55" s="178"/>
      <c r="C55" s="178"/>
      <c r="D55" s="177"/>
      <c r="E55" s="142"/>
      <c r="F55" s="179"/>
      <c r="G55" s="179"/>
      <c r="H55" s="180">
        <f t="shared" ref="H55:H65" si="6">IF(B55=3,0,IF(B55=4,0,IF(C55=3,0,F55*G55)))</f>
        <v>0</v>
      </c>
      <c r="I55" s="179"/>
      <c r="J55" s="179"/>
      <c r="K55" s="180">
        <f t="shared" si="1"/>
        <v>0</v>
      </c>
      <c r="L55" s="197">
        <f t="shared" ref="L55:L65" si="7">IF(H55&gt;0,E55,0)</f>
        <v>0</v>
      </c>
      <c r="M55" s="167">
        <f t="shared" ref="M55:M65" si="8">E55*F55</f>
        <v>0</v>
      </c>
      <c r="N55" s="167">
        <f t="shared" ref="N55:N65" si="9">E55*G55</f>
        <v>0</v>
      </c>
      <c r="O55" s="167">
        <f t="shared" ref="O55:O65" si="10">E55*H55</f>
        <v>0</v>
      </c>
    </row>
    <row r="56" spans="1:15" ht="16.5" customHeight="1">
      <c r="A56" s="177"/>
      <c r="B56" s="178"/>
      <c r="C56" s="178"/>
      <c r="D56" s="177"/>
      <c r="E56" s="142"/>
      <c r="F56" s="179"/>
      <c r="G56" s="179"/>
      <c r="H56" s="180">
        <f t="shared" si="6"/>
        <v>0</v>
      </c>
      <c r="I56" s="179"/>
      <c r="J56" s="179"/>
      <c r="K56" s="180">
        <f t="shared" si="1"/>
        <v>0</v>
      </c>
      <c r="L56" s="197">
        <f t="shared" si="7"/>
        <v>0</v>
      </c>
      <c r="M56" s="167">
        <f t="shared" si="8"/>
        <v>0</v>
      </c>
      <c r="N56" s="167">
        <f t="shared" si="9"/>
        <v>0</v>
      </c>
      <c r="O56" s="167">
        <f t="shared" si="10"/>
        <v>0</v>
      </c>
    </row>
    <row r="57" spans="1:15" ht="16.5" customHeight="1">
      <c r="A57" s="177"/>
      <c r="B57" s="178"/>
      <c r="C57" s="178"/>
      <c r="D57" s="177"/>
      <c r="E57" s="142"/>
      <c r="F57" s="179"/>
      <c r="G57" s="179"/>
      <c r="H57" s="180">
        <f t="shared" si="6"/>
        <v>0</v>
      </c>
      <c r="I57" s="179"/>
      <c r="J57" s="179"/>
      <c r="K57" s="180">
        <f t="shared" si="1"/>
        <v>0</v>
      </c>
      <c r="L57" s="197">
        <f t="shared" si="7"/>
        <v>0</v>
      </c>
      <c r="M57" s="167">
        <f t="shared" si="8"/>
        <v>0</v>
      </c>
      <c r="N57" s="167">
        <f t="shared" si="9"/>
        <v>0</v>
      </c>
      <c r="O57" s="167">
        <f t="shared" si="10"/>
        <v>0</v>
      </c>
    </row>
    <row r="58" spans="1:15" ht="16.5" customHeight="1">
      <c r="A58" s="177"/>
      <c r="B58" s="178"/>
      <c r="C58" s="178"/>
      <c r="D58" s="177"/>
      <c r="E58" s="142"/>
      <c r="F58" s="179"/>
      <c r="G58" s="179"/>
      <c r="H58" s="180">
        <f t="shared" si="6"/>
        <v>0</v>
      </c>
      <c r="I58" s="179"/>
      <c r="J58" s="179"/>
      <c r="K58" s="180">
        <f t="shared" si="1"/>
        <v>0</v>
      </c>
      <c r="L58" s="197">
        <f t="shared" si="7"/>
        <v>0</v>
      </c>
      <c r="M58" s="167">
        <f t="shared" si="8"/>
        <v>0</v>
      </c>
      <c r="N58" s="167">
        <f t="shared" si="9"/>
        <v>0</v>
      </c>
      <c r="O58" s="167">
        <f t="shared" si="10"/>
        <v>0</v>
      </c>
    </row>
    <row r="59" spans="1:15" ht="16.5" customHeight="1">
      <c r="A59" s="177"/>
      <c r="B59" s="178"/>
      <c r="C59" s="178"/>
      <c r="D59" s="177"/>
      <c r="E59" s="142"/>
      <c r="F59" s="179"/>
      <c r="G59" s="179"/>
      <c r="H59" s="180">
        <f t="shared" si="6"/>
        <v>0</v>
      </c>
      <c r="I59" s="179"/>
      <c r="J59" s="179"/>
      <c r="K59" s="180">
        <f t="shared" si="1"/>
        <v>0</v>
      </c>
      <c r="L59" s="197">
        <f t="shared" si="7"/>
        <v>0</v>
      </c>
      <c r="M59" s="167">
        <f t="shared" si="8"/>
        <v>0</v>
      </c>
      <c r="N59" s="167">
        <f t="shared" si="9"/>
        <v>0</v>
      </c>
      <c r="O59" s="167">
        <f t="shared" si="10"/>
        <v>0</v>
      </c>
    </row>
    <row r="60" spans="1:15" ht="16.5" customHeight="1">
      <c r="A60" s="177"/>
      <c r="B60" s="178"/>
      <c r="C60" s="178"/>
      <c r="D60" s="177"/>
      <c r="E60" s="142"/>
      <c r="F60" s="179"/>
      <c r="G60" s="179"/>
      <c r="H60" s="180">
        <f t="shared" si="6"/>
        <v>0</v>
      </c>
      <c r="I60" s="179"/>
      <c r="J60" s="179"/>
      <c r="K60" s="180">
        <f t="shared" si="1"/>
        <v>0</v>
      </c>
      <c r="L60" s="197">
        <f t="shared" si="7"/>
        <v>0</v>
      </c>
      <c r="M60" s="167">
        <f t="shared" si="8"/>
        <v>0</v>
      </c>
      <c r="N60" s="167">
        <f t="shared" si="9"/>
        <v>0</v>
      </c>
      <c r="O60" s="167">
        <f t="shared" si="10"/>
        <v>0</v>
      </c>
    </row>
    <row r="61" spans="1:15" ht="16.5" customHeight="1">
      <c r="A61" s="177"/>
      <c r="B61" s="178"/>
      <c r="C61" s="178"/>
      <c r="D61" s="177"/>
      <c r="E61" s="142"/>
      <c r="F61" s="179"/>
      <c r="G61" s="179"/>
      <c r="H61" s="180">
        <f t="shared" si="6"/>
        <v>0</v>
      </c>
      <c r="I61" s="179"/>
      <c r="J61" s="179"/>
      <c r="K61" s="180">
        <f t="shared" si="1"/>
        <v>0</v>
      </c>
      <c r="L61" s="197">
        <f t="shared" si="7"/>
        <v>0</v>
      </c>
      <c r="M61" s="167">
        <f t="shared" si="8"/>
        <v>0</v>
      </c>
      <c r="N61" s="167">
        <f t="shared" si="9"/>
        <v>0</v>
      </c>
      <c r="O61" s="167">
        <f t="shared" si="10"/>
        <v>0</v>
      </c>
    </row>
    <row r="62" spans="1:15" ht="16.5" customHeight="1">
      <c r="A62" s="177"/>
      <c r="B62" s="178"/>
      <c r="C62" s="178"/>
      <c r="D62" s="177"/>
      <c r="E62" s="142"/>
      <c r="F62" s="179"/>
      <c r="G62" s="179"/>
      <c r="H62" s="180">
        <f t="shared" si="6"/>
        <v>0</v>
      </c>
      <c r="I62" s="179"/>
      <c r="J62" s="179"/>
      <c r="K62" s="180">
        <f t="shared" si="1"/>
        <v>0</v>
      </c>
      <c r="L62" s="197">
        <f t="shared" si="7"/>
        <v>0</v>
      </c>
      <c r="M62" s="167">
        <f t="shared" si="8"/>
        <v>0</v>
      </c>
      <c r="N62" s="167">
        <f t="shared" si="9"/>
        <v>0</v>
      </c>
      <c r="O62" s="167">
        <f t="shared" si="10"/>
        <v>0</v>
      </c>
    </row>
    <row r="63" spans="1:15" ht="16.5" customHeight="1">
      <c r="A63" s="177"/>
      <c r="B63" s="178"/>
      <c r="C63" s="178"/>
      <c r="D63" s="177"/>
      <c r="E63" s="142"/>
      <c r="F63" s="179"/>
      <c r="G63" s="179"/>
      <c r="H63" s="180">
        <f t="shared" si="6"/>
        <v>0</v>
      </c>
      <c r="I63" s="179"/>
      <c r="J63" s="179"/>
      <c r="K63" s="180">
        <f t="shared" si="1"/>
        <v>0</v>
      </c>
      <c r="L63" s="197">
        <f t="shared" si="7"/>
        <v>0</v>
      </c>
      <c r="M63" s="167">
        <f t="shared" si="8"/>
        <v>0</v>
      </c>
      <c r="N63" s="167">
        <f t="shared" si="9"/>
        <v>0</v>
      </c>
      <c r="O63" s="167">
        <f t="shared" si="10"/>
        <v>0</v>
      </c>
    </row>
    <row r="64" spans="1:15" ht="16.5" customHeight="1">
      <c r="A64" s="177"/>
      <c r="B64" s="178"/>
      <c r="C64" s="178"/>
      <c r="D64" s="177"/>
      <c r="E64" s="142"/>
      <c r="F64" s="179"/>
      <c r="G64" s="179"/>
      <c r="H64" s="180">
        <f t="shared" si="6"/>
        <v>0</v>
      </c>
      <c r="I64" s="179"/>
      <c r="J64" s="179"/>
      <c r="K64" s="180">
        <f t="shared" si="1"/>
        <v>0</v>
      </c>
      <c r="L64" s="197">
        <f t="shared" si="7"/>
        <v>0</v>
      </c>
      <c r="M64" s="167">
        <f t="shared" si="8"/>
        <v>0</v>
      </c>
      <c r="N64" s="167">
        <f t="shared" si="9"/>
        <v>0</v>
      </c>
      <c r="O64" s="167">
        <f t="shared" si="10"/>
        <v>0</v>
      </c>
    </row>
    <row r="65" spans="1:15" ht="16.5" customHeight="1">
      <c r="A65" s="177"/>
      <c r="B65" s="178"/>
      <c r="C65" s="178"/>
      <c r="D65" s="177"/>
      <c r="E65" s="142"/>
      <c r="F65" s="179"/>
      <c r="G65" s="179"/>
      <c r="H65" s="180">
        <f t="shared" si="6"/>
        <v>0</v>
      </c>
      <c r="I65" s="179"/>
      <c r="J65" s="179"/>
      <c r="K65" s="180">
        <f t="shared" si="1"/>
        <v>0</v>
      </c>
      <c r="L65" s="197">
        <f t="shared" si="7"/>
        <v>0</v>
      </c>
      <c r="M65" s="167">
        <f t="shared" si="8"/>
        <v>0</v>
      </c>
      <c r="N65" s="167">
        <f t="shared" si="9"/>
        <v>0</v>
      </c>
      <c r="O65" s="167">
        <f t="shared" si="10"/>
        <v>0</v>
      </c>
    </row>
    <row r="66" spans="1:15" ht="16.5" customHeight="1">
      <c r="A66" s="177"/>
      <c r="B66" s="178"/>
      <c r="C66" s="178"/>
      <c r="D66" s="177"/>
      <c r="E66" s="142"/>
      <c r="F66" s="179"/>
      <c r="G66" s="179"/>
      <c r="H66" s="180">
        <f t="shared" si="0"/>
        <v>0</v>
      </c>
      <c r="I66" s="179"/>
      <c r="J66" s="179"/>
      <c r="K66" s="180">
        <f t="shared" si="1"/>
        <v>0</v>
      </c>
      <c r="L66" s="197">
        <f t="shared" si="2"/>
        <v>0</v>
      </c>
      <c r="M66" s="167">
        <f t="shared" si="3"/>
        <v>0</v>
      </c>
      <c r="N66" s="167">
        <f t="shared" si="4"/>
        <v>0</v>
      </c>
      <c r="O66" s="167">
        <f t="shared" si="5"/>
        <v>0</v>
      </c>
    </row>
    <row r="67" spans="1:15">
      <c r="A67" s="177"/>
      <c r="B67" s="178"/>
      <c r="C67" s="178"/>
      <c r="D67" s="177"/>
      <c r="E67" s="142"/>
      <c r="F67" s="179"/>
      <c r="G67" s="179"/>
      <c r="H67" s="180">
        <f t="shared" si="0"/>
        <v>0</v>
      </c>
      <c r="I67" s="179"/>
      <c r="J67" s="179"/>
      <c r="K67" s="180">
        <f t="shared" si="1"/>
        <v>0</v>
      </c>
      <c r="L67" s="197">
        <f t="shared" si="2"/>
        <v>0</v>
      </c>
      <c r="M67" s="167">
        <f t="shared" si="3"/>
        <v>0</v>
      </c>
      <c r="N67" s="167">
        <f t="shared" si="4"/>
        <v>0</v>
      </c>
      <c r="O67" s="167">
        <f t="shared" si="5"/>
        <v>0</v>
      </c>
    </row>
    <row r="68" spans="1:15" ht="16.5" customHeight="1">
      <c r="A68" s="177"/>
      <c r="B68" s="178"/>
      <c r="C68" s="178"/>
      <c r="D68" s="177"/>
      <c r="E68" s="142"/>
      <c r="F68" s="179"/>
      <c r="G68" s="179"/>
      <c r="H68" s="180">
        <f t="shared" si="0"/>
        <v>0</v>
      </c>
      <c r="I68" s="179"/>
      <c r="J68" s="179"/>
      <c r="K68" s="180">
        <f t="shared" si="1"/>
        <v>0</v>
      </c>
      <c r="L68" s="197">
        <f t="shared" si="2"/>
        <v>0</v>
      </c>
      <c r="M68" s="167">
        <f t="shared" si="3"/>
        <v>0</v>
      </c>
      <c r="N68" s="167">
        <f t="shared" si="4"/>
        <v>0</v>
      </c>
      <c r="O68" s="167">
        <f t="shared" si="5"/>
        <v>0</v>
      </c>
    </row>
    <row r="69" spans="1:15" ht="16.5" customHeight="1">
      <c r="A69" s="177"/>
      <c r="B69" s="178"/>
      <c r="C69" s="178"/>
      <c r="D69" s="177"/>
      <c r="E69" s="142"/>
      <c r="F69" s="179"/>
      <c r="G69" s="179"/>
      <c r="H69" s="180">
        <f t="shared" si="0"/>
        <v>0</v>
      </c>
      <c r="I69" s="179"/>
      <c r="J69" s="179"/>
      <c r="K69" s="180">
        <f t="shared" si="1"/>
        <v>0</v>
      </c>
      <c r="L69" s="197">
        <f t="shared" si="2"/>
        <v>0</v>
      </c>
      <c r="M69" s="167">
        <f t="shared" si="3"/>
        <v>0</v>
      </c>
      <c r="N69" s="167">
        <f t="shared" si="4"/>
        <v>0</v>
      </c>
      <c r="O69" s="167">
        <f t="shared" si="5"/>
        <v>0</v>
      </c>
    </row>
    <row r="70" spans="1:15" ht="16.5" customHeight="1">
      <c r="A70" s="177"/>
      <c r="B70" s="178"/>
      <c r="C70" s="178"/>
      <c r="D70" s="177"/>
      <c r="E70" s="142"/>
      <c r="F70" s="179"/>
      <c r="G70" s="179"/>
      <c r="H70" s="180">
        <f t="shared" si="0"/>
        <v>0</v>
      </c>
      <c r="I70" s="179"/>
      <c r="J70" s="179"/>
      <c r="K70" s="180">
        <f t="shared" si="1"/>
        <v>0</v>
      </c>
      <c r="L70" s="197">
        <f t="shared" si="2"/>
        <v>0</v>
      </c>
      <c r="M70" s="167">
        <f t="shared" si="3"/>
        <v>0</v>
      </c>
      <c r="N70" s="167">
        <f t="shared" si="4"/>
        <v>0</v>
      </c>
      <c r="O70" s="167">
        <f t="shared" si="5"/>
        <v>0</v>
      </c>
    </row>
    <row r="71" spans="1:15" ht="16.5" customHeight="1">
      <c r="A71" s="177"/>
      <c r="B71" s="178"/>
      <c r="C71" s="178"/>
      <c r="D71" s="177"/>
      <c r="E71" s="142"/>
      <c r="F71" s="179"/>
      <c r="G71" s="179"/>
      <c r="H71" s="180">
        <f t="shared" ref="H71:H105" si="11">IF(B71=3,0,IF(B71=4,0,IF(C71=3,0,F71*G71)))</f>
        <v>0</v>
      </c>
      <c r="I71" s="179"/>
      <c r="J71" s="179"/>
      <c r="K71" s="180">
        <f t="shared" ref="K71:K105" si="12">SUM(I71:J71)</f>
        <v>0</v>
      </c>
      <c r="L71" s="197">
        <f t="shared" si="2"/>
        <v>0</v>
      </c>
      <c r="M71" s="167">
        <f t="shared" si="3"/>
        <v>0</v>
      </c>
      <c r="N71" s="167">
        <f t="shared" si="4"/>
        <v>0</v>
      </c>
      <c r="O71" s="167">
        <f t="shared" si="5"/>
        <v>0</v>
      </c>
    </row>
    <row r="72" spans="1:15" ht="16.5" customHeight="1">
      <c r="A72" s="177"/>
      <c r="B72" s="178"/>
      <c r="C72" s="178"/>
      <c r="D72" s="177"/>
      <c r="E72" s="142"/>
      <c r="F72" s="179"/>
      <c r="G72" s="179"/>
      <c r="H72" s="180">
        <f t="shared" si="11"/>
        <v>0</v>
      </c>
      <c r="I72" s="179"/>
      <c r="J72" s="179"/>
      <c r="K72" s="180">
        <f t="shared" si="12"/>
        <v>0</v>
      </c>
      <c r="L72" s="197">
        <f t="shared" ref="L72:L105" si="13">IF(H72&gt;0,E72,0)</f>
        <v>0</v>
      </c>
      <c r="M72" s="167">
        <f t="shared" ref="M72:M105" si="14">E72*F72</f>
        <v>0</v>
      </c>
      <c r="N72" s="167">
        <f t="shared" ref="N72:N105" si="15">E72*G72</f>
        <v>0</v>
      </c>
      <c r="O72" s="167">
        <f t="shared" ref="O72:O105" si="16">E72*H72</f>
        <v>0</v>
      </c>
    </row>
    <row r="73" spans="1:15" ht="16.5" customHeight="1">
      <c r="A73" s="177"/>
      <c r="B73" s="178"/>
      <c r="C73" s="178"/>
      <c r="D73" s="177"/>
      <c r="E73" s="142"/>
      <c r="F73" s="179"/>
      <c r="G73" s="179"/>
      <c r="H73" s="180">
        <f t="shared" si="11"/>
        <v>0</v>
      </c>
      <c r="I73" s="179"/>
      <c r="J73" s="179"/>
      <c r="K73" s="180">
        <f t="shared" si="12"/>
        <v>0</v>
      </c>
      <c r="L73" s="197">
        <f t="shared" si="13"/>
        <v>0</v>
      </c>
      <c r="M73" s="167">
        <f t="shared" si="14"/>
        <v>0</v>
      </c>
      <c r="N73" s="167">
        <f t="shared" si="15"/>
        <v>0</v>
      </c>
      <c r="O73" s="167">
        <f t="shared" si="16"/>
        <v>0</v>
      </c>
    </row>
    <row r="74" spans="1:15" ht="16.5" customHeight="1">
      <c r="A74" s="177"/>
      <c r="B74" s="178"/>
      <c r="C74" s="178"/>
      <c r="D74" s="177"/>
      <c r="E74" s="142"/>
      <c r="F74" s="179"/>
      <c r="G74" s="179"/>
      <c r="H74" s="180">
        <f t="shared" si="11"/>
        <v>0</v>
      </c>
      <c r="I74" s="179"/>
      <c r="J74" s="179"/>
      <c r="K74" s="180">
        <f t="shared" si="12"/>
        <v>0</v>
      </c>
      <c r="L74" s="197">
        <f t="shared" si="13"/>
        <v>0</v>
      </c>
      <c r="M74" s="167">
        <f t="shared" si="14"/>
        <v>0</v>
      </c>
      <c r="N74" s="167">
        <f t="shared" si="15"/>
        <v>0</v>
      </c>
      <c r="O74" s="167">
        <f t="shared" si="16"/>
        <v>0</v>
      </c>
    </row>
    <row r="75" spans="1:15" ht="16.5" customHeight="1">
      <c r="A75" s="177"/>
      <c r="B75" s="178"/>
      <c r="C75" s="178"/>
      <c r="D75" s="177"/>
      <c r="E75" s="142"/>
      <c r="F75" s="179"/>
      <c r="G75" s="179"/>
      <c r="H75" s="180">
        <f t="shared" si="11"/>
        <v>0</v>
      </c>
      <c r="I75" s="179"/>
      <c r="J75" s="179"/>
      <c r="K75" s="180">
        <f t="shared" si="12"/>
        <v>0</v>
      </c>
      <c r="L75" s="197">
        <f t="shared" si="13"/>
        <v>0</v>
      </c>
      <c r="M75" s="167">
        <f t="shared" si="14"/>
        <v>0</v>
      </c>
      <c r="N75" s="167">
        <f t="shared" si="15"/>
        <v>0</v>
      </c>
      <c r="O75" s="167">
        <f t="shared" si="16"/>
        <v>0</v>
      </c>
    </row>
    <row r="76" spans="1:15" ht="16.5" customHeight="1">
      <c r="A76" s="177"/>
      <c r="B76" s="178"/>
      <c r="C76" s="178"/>
      <c r="D76" s="177"/>
      <c r="E76" s="142"/>
      <c r="F76" s="179"/>
      <c r="G76" s="179"/>
      <c r="H76" s="180">
        <f t="shared" si="11"/>
        <v>0</v>
      </c>
      <c r="I76" s="179"/>
      <c r="J76" s="179"/>
      <c r="K76" s="180">
        <f t="shared" si="12"/>
        <v>0</v>
      </c>
      <c r="L76" s="197">
        <f t="shared" si="13"/>
        <v>0</v>
      </c>
      <c r="M76" s="167">
        <f t="shared" si="14"/>
        <v>0</v>
      </c>
      <c r="N76" s="167">
        <f t="shared" si="15"/>
        <v>0</v>
      </c>
      <c r="O76" s="167">
        <f t="shared" si="16"/>
        <v>0</v>
      </c>
    </row>
    <row r="77" spans="1:15" ht="16.5" customHeight="1">
      <c r="A77" s="177"/>
      <c r="B77" s="178"/>
      <c r="C77" s="178"/>
      <c r="D77" s="177"/>
      <c r="E77" s="142"/>
      <c r="F77" s="179"/>
      <c r="G77" s="179"/>
      <c r="H77" s="180">
        <f t="shared" si="11"/>
        <v>0</v>
      </c>
      <c r="I77" s="179"/>
      <c r="J77" s="179"/>
      <c r="K77" s="180">
        <f t="shared" si="12"/>
        <v>0</v>
      </c>
      <c r="L77" s="197">
        <f t="shared" si="13"/>
        <v>0</v>
      </c>
      <c r="M77" s="167">
        <f t="shared" si="14"/>
        <v>0</v>
      </c>
      <c r="N77" s="167">
        <f t="shared" si="15"/>
        <v>0</v>
      </c>
      <c r="O77" s="167">
        <f t="shared" si="16"/>
        <v>0</v>
      </c>
    </row>
    <row r="78" spans="1:15" ht="16.5" customHeight="1">
      <c r="A78" s="177"/>
      <c r="B78" s="178"/>
      <c r="C78" s="178"/>
      <c r="D78" s="177"/>
      <c r="E78" s="142"/>
      <c r="F78" s="179"/>
      <c r="G78" s="179"/>
      <c r="H78" s="180">
        <f t="shared" si="11"/>
        <v>0</v>
      </c>
      <c r="I78" s="179"/>
      <c r="J78" s="179"/>
      <c r="K78" s="180">
        <f t="shared" si="12"/>
        <v>0</v>
      </c>
      <c r="L78" s="197">
        <f t="shared" si="13"/>
        <v>0</v>
      </c>
      <c r="M78" s="167">
        <f t="shared" si="14"/>
        <v>0</v>
      </c>
      <c r="N78" s="167">
        <f t="shared" si="15"/>
        <v>0</v>
      </c>
      <c r="O78" s="167">
        <f t="shared" si="16"/>
        <v>0</v>
      </c>
    </row>
    <row r="79" spans="1:15" ht="16.5" customHeight="1">
      <c r="A79" s="177"/>
      <c r="B79" s="178"/>
      <c r="C79" s="178"/>
      <c r="D79" s="177"/>
      <c r="E79" s="142"/>
      <c r="F79" s="179"/>
      <c r="G79" s="179"/>
      <c r="H79" s="180">
        <f t="shared" si="11"/>
        <v>0</v>
      </c>
      <c r="I79" s="179"/>
      <c r="J79" s="179"/>
      <c r="K79" s="180">
        <f t="shared" si="12"/>
        <v>0</v>
      </c>
      <c r="L79" s="197">
        <f t="shared" si="13"/>
        <v>0</v>
      </c>
      <c r="M79" s="167">
        <f t="shared" si="14"/>
        <v>0</v>
      </c>
      <c r="N79" s="167">
        <f t="shared" si="15"/>
        <v>0</v>
      </c>
      <c r="O79" s="167">
        <f t="shared" si="16"/>
        <v>0</v>
      </c>
    </row>
    <row r="80" spans="1:15" ht="16.5" customHeight="1">
      <c r="A80" s="177"/>
      <c r="B80" s="178"/>
      <c r="C80" s="178"/>
      <c r="D80" s="177"/>
      <c r="E80" s="142"/>
      <c r="F80" s="179"/>
      <c r="G80" s="179"/>
      <c r="H80" s="180">
        <f t="shared" si="11"/>
        <v>0</v>
      </c>
      <c r="I80" s="179"/>
      <c r="J80" s="179"/>
      <c r="K80" s="180">
        <f t="shared" si="12"/>
        <v>0</v>
      </c>
      <c r="L80" s="197">
        <f t="shared" si="13"/>
        <v>0</v>
      </c>
      <c r="M80" s="167">
        <f t="shared" si="14"/>
        <v>0</v>
      </c>
      <c r="N80" s="167">
        <f t="shared" si="15"/>
        <v>0</v>
      </c>
      <c r="O80" s="167">
        <f t="shared" si="16"/>
        <v>0</v>
      </c>
    </row>
    <row r="81" spans="1:15" ht="16.5" customHeight="1">
      <c r="A81" s="177"/>
      <c r="B81" s="178"/>
      <c r="C81" s="178"/>
      <c r="D81" s="177"/>
      <c r="E81" s="142"/>
      <c r="F81" s="179"/>
      <c r="G81" s="179"/>
      <c r="H81" s="180">
        <f t="shared" si="11"/>
        <v>0</v>
      </c>
      <c r="I81" s="179"/>
      <c r="J81" s="179"/>
      <c r="K81" s="180">
        <f t="shared" si="12"/>
        <v>0</v>
      </c>
      <c r="L81" s="197">
        <f t="shared" si="13"/>
        <v>0</v>
      </c>
      <c r="M81" s="167">
        <f t="shared" si="14"/>
        <v>0</v>
      </c>
      <c r="N81" s="167">
        <f t="shared" si="15"/>
        <v>0</v>
      </c>
      <c r="O81" s="167">
        <f t="shared" si="16"/>
        <v>0</v>
      </c>
    </row>
    <row r="82" spans="1:15" ht="16.5" customHeight="1">
      <c r="A82" s="177"/>
      <c r="B82" s="178"/>
      <c r="C82" s="178"/>
      <c r="D82" s="177"/>
      <c r="E82" s="142"/>
      <c r="F82" s="179"/>
      <c r="G82" s="179"/>
      <c r="H82" s="180">
        <f t="shared" si="11"/>
        <v>0</v>
      </c>
      <c r="I82" s="179"/>
      <c r="J82" s="179"/>
      <c r="K82" s="180">
        <f t="shared" si="12"/>
        <v>0</v>
      </c>
      <c r="L82" s="197">
        <f t="shared" si="13"/>
        <v>0</v>
      </c>
      <c r="M82" s="167">
        <f t="shared" si="14"/>
        <v>0</v>
      </c>
      <c r="N82" s="167">
        <f t="shared" si="15"/>
        <v>0</v>
      </c>
      <c r="O82" s="167">
        <f t="shared" si="16"/>
        <v>0</v>
      </c>
    </row>
    <row r="83" spans="1:15" ht="16.5" customHeight="1">
      <c r="A83" s="177"/>
      <c r="B83" s="178"/>
      <c r="C83" s="178"/>
      <c r="D83" s="177"/>
      <c r="E83" s="142"/>
      <c r="F83" s="179"/>
      <c r="G83" s="179"/>
      <c r="H83" s="180">
        <f t="shared" si="11"/>
        <v>0</v>
      </c>
      <c r="I83" s="179"/>
      <c r="J83" s="179"/>
      <c r="K83" s="180">
        <f t="shared" si="12"/>
        <v>0</v>
      </c>
      <c r="L83" s="197">
        <f t="shared" si="13"/>
        <v>0</v>
      </c>
      <c r="M83" s="167">
        <f t="shared" si="14"/>
        <v>0</v>
      </c>
      <c r="N83" s="167">
        <f t="shared" si="15"/>
        <v>0</v>
      </c>
      <c r="O83" s="167">
        <f t="shared" si="16"/>
        <v>0</v>
      </c>
    </row>
    <row r="84" spans="1:15">
      <c r="A84" s="177"/>
      <c r="B84" s="178"/>
      <c r="C84" s="178"/>
      <c r="D84" s="177"/>
      <c r="E84" s="142"/>
      <c r="F84" s="179"/>
      <c r="G84" s="179"/>
      <c r="H84" s="180">
        <f t="shared" si="11"/>
        <v>0</v>
      </c>
      <c r="I84" s="179"/>
      <c r="J84" s="179"/>
      <c r="K84" s="180">
        <f t="shared" si="12"/>
        <v>0</v>
      </c>
      <c r="L84" s="197">
        <f t="shared" si="13"/>
        <v>0</v>
      </c>
      <c r="M84" s="167">
        <f t="shared" si="14"/>
        <v>0</v>
      </c>
      <c r="N84" s="167">
        <f t="shared" si="15"/>
        <v>0</v>
      </c>
      <c r="O84" s="167">
        <f t="shared" si="16"/>
        <v>0</v>
      </c>
    </row>
    <row r="85" spans="1:15" ht="16.5" customHeight="1">
      <c r="A85" s="177"/>
      <c r="B85" s="178"/>
      <c r="C85" s="178"/>
      <c r="D85" s="177"/>
      <c r="E85" s="142"/>
      <c r="F85" s="179"/>
      <c r="G85" s="179"/>
      <c r="H85" s="180">
        <f t="shared" si="11"/>
        <v>0</v>
      </c>
      <c r="I85" s="179"/>
      <c r="J85" s="179"/>
      <c r="K85" s="180">
        <f t="shared" si="12"/>
        <v>0</v>
      </c>
      <c r="L85" s="197">
        <f t="shared" si="13"/>
        <v>0</v>
      </c>
      <c r="M85" s="167">
        <f t="shared" si="14"/>
        <v>0</v>
      </c>
      <c r="N85" s="167">
        <f t="shared" si="15"/>
        <v>0</v>
      </c>
      <c r="O85" s="167">
        <f t="shared" si="16"/>
        <v>0</v>
      </c>
    </row>
    <row r="86" spans="1:15">
      <c r="A86" s="177"/>
      <c r="B86" s="178"/>
      <c r="C86" s="178"/>
      <c r="D86" s="177"/>
      <c r="E86" s="142"/>
      <c r="F86" s="179"/>
      <c r="G86" s="179"/>
      <c r="H86" s="180">
        <f t="shared" si="11"/>
        <v>0</v>
      </c>
      <c r="I86" s="179"/>
      <c r="J86" s="179"/>
      <c r="K86" s="180">
        <f t="shared" si="12"/>
        <v>0</v>
      </c>
      <c r="L86" s="197">
        <f t="shared" si="13"/>
        <v>0</v>
      </c>
      <c r="M86" s="167">
        <f t="shared" si="14"/>
        <v>0</v>
      </c>
      <c r="N86" s="167">
        <f t="shared" si="15"/>
        <v>0</v>
      </c>
      <c r="O86" s="167">
        <f t="shared" si="16"/>
        <v>0</v>
      </c>
    </row>
    <row r="87" spans="1:15" ht="16.5" customHeight="1">
      <c r="A87" s="177"/>
      <c r="B87" s="178"/>
      <c r="C87" s="178"/>
      <c r="D87" s="177"/>
      <c r="E87" s="142"/>
      <c r="F87" s="179"/>
      <c r="G87" s="179"/>
      <c r="H87" s="180">
        <f t="shared" si="11"/>
        <v>0</v>
      </c>
      <c r="I87" s="179"/>
      <c r="J87" s="179"/>
      <c r="K87" s="180">
        <f t="shared" si="12"/>
        <v>0</v>
      </c>
      <c r="L87" s="197">
        <f t="shared" si="13"/>
        <v>0</v>
      </c>
      <c r="M87" s="167">
        <f t="shared" si="14"/>
        <v>0</v>
      </c>
      <c r="N87" s="167">
        <f t="shared" si="15"/>
        <v>0</v>
      </c>
      <c r="O87" s="167">
        <f t="shared" si="16"/>
        <v>0</v>
      </c>
    </row>
    <row r="88" spans="1:15" ht="16.5" customHeight="1">
      <c r="A88" s="177"/>
      <c r="B88" s="178"/>
      <c r="C88" s="178"/>
      <c r="D88" s="177"/>
      <c r="E88" s="142"/>
      <c r="F88" s="179"/>
      <c r="G88" s="179"/>
      <c r="H88" s="180">
        <f t="shared" si="11"/>
        <v>0</v>
      </c>
      <c r="I88" s="179"/>
      <c r="J88" s="179"/>
      <c r="K88" s="180">
        <f t="shared" si="12"/>
        <v>0</v>
      </c>
      <c r="L88" s="197">
        <f t="shared" si="13"/>
        <v>0</v>
      </c>
      <c r="M88" s="167">
        <f t="shared" si="14"/>
        <v>0</v>
      </c>
      <c r="N88" s="167">
        <f t="shared" si="15"/>
        <v>0</v>
      </c>
      <c r="O88" s="167">
        <f t="shared" si="16"/>
        <v>0</v>
      </c>
    </row>
    <row r="89" spans="1:15" ht="16.5" customHeight="1">
      <c r="A89" s="177"/>
      <c r="B89" s="178"/>
      <c r="C89" s="178"/>
      <c r="D89" s="177"/>
      <c r="E89" s="142"/>
      <c r="F89" s="179"/>
      <c r="G89" s="179"/>
      <c r="H89" s="180">
        <f t="shared" si="11"/>
        <v>0</v>
      </c>
      <c r="I89" s="179"/>
      <c r="J89" s="179"/>
      <c r="K89" s="180">
        <f t="shared" si="12"/>
        <v>0</v>
      </c>
      <c r="L89" s="197">
        <f t="shared" si="13"/>
        <v>0</v>
      </c>
      <c r="M89" s="167">
        <f t="shared" si="14"/>
        <v>0</v>
      </c>
      <c r="N89" s="167">
        <f t="shared" si="15"/>
        <v>0</v>
      </c>
      <c r="O89" s="167">
        <f t="shared" si="16"/>
        <v>0</v>
      </c>
    </row>
    <row r="90" spans="1:15" ht="16.5" customHeight="1">
      <c r="A90" s="177"/>
      <c r="B90" s="178"/>
      <c r="C90" s="178"/>
      <c r="D90" s="177"/>
      <c r="E90" s="142"/>
      <c r="F90" s="179"/>
      <c r="G90" s="179"/>
      <c r="H90" s="180">
        <f t="shared" si="11"/>
        <v>0</v>
      </c>
      <c r="I90" s="179"/>
      <c r="J90" s="179"/>
      <c r="K90" s="180">
        <f t="shared" si="12"/>
        <v>0</v>
      </c>
      <c r="L90" s="197">
        <f t="shared" si="13"/>
        <v>0</v>
      </c>
      <c r="M90" s="167">
        <f t="shared" si="14"/>
        <v>0</v>
      </c>
      <c r="N90" s="167">
        <f t="shared" si="15"/>
        <v>0</v>
      </c>
      <c r="O90" s="167">
        <f t="shared" si="16"/>
        <v>0</v>
      </c>
    </row>
    <row r="91" spans="1:15" ht="16.5" customHeight="1">
      <c r="A91" s="177"/>
      <c r="B91" s="178"/>
      <c r="C91" s="178"/>
      <c r="D91" s="177"/>
      <c r="E91" s="142"/>
      <c r="F91" s="179"/>
      <c r="G91" s="179"/>
      <c r="H91" s="180">
        <f t="shared" si="11"/>
        <v>0</v>
      </c>
      <c r="I91" s="179"/>
      <c r="J91" s="179"/>
      <c r="K91" s="180">
        <f t="shared" si="12"/>
        <v>0</v>
      </c>
      <c r="L91" s="197">
        <f t="shared" si="13"/>
        <v>0</v>
      </c>
      <c r="M91" s="167">
        <f t="shared" si="14"/>
        <v>0</v>
      </c>
      <c r="N91" s="167">
        <f t="shared" si="15"/>
        <v>0</v>
      </c>
      <c r="O91" s="167">
        <f t="shared" si="16"/>
        <v>0</v>
      </c>
    </row>
    <row r="92" spans="1:15" ht="16.5" customHeight="1">
      <c r="A92" s="177"/>
      <c r="B92" s="178"/>
      <c r="C92" s="178"/>
      <c r="D92" s="177"/>
      <c r="E92" s="142"/>
      <c r="F92" s="179"/>
      <c r="G92" s="179"/>
      <c r="H92" s="180">
        <f t="shared" si="11"/>
        <v>0</v>
      </c>
      <c r="I92" s="179"/>
      <c r="J92" s="179"/>
      <c r="K92" s="180">
        <f t="shared" si="12"/>
        <v>0</v>
      </c>
      <c r="L92" s="197">
        <f t="shared" si="13"/>
        <v>0</v>
      </c>
      <c r="M92" s="167">
        <f t="shared" si="14"/>
        <v>0</v>
      </c>
      <c r="N92" s="167">
        <f t="shared" si="15"/>
        <v>0</v>
      </c>
      <c r="O92" s="167">
        <f t="shared" si="16"/>
        <v>0</v>
      </c>
    </row>
    <row r="93" spans="1:15" ht="16.5" customHeight="1">
      <c r="A93" s="177"/>
      <c r="B93" s="178"/>
      <c r="C93" s="178"/>
      <c r="D93" s="177"/>
      <c r="E93" s="142"/>
      <c r="F93" s="179"/>
      <c r="G93" s="179"/>
      <c r="H93" s="180">
        <f t="shared" si="11"/>
        <v>0</v>
      </c>
      <c r="I93" s="179"/>
      <c r="J93" s="179"/>
      <c r="K93" s="180">
        <f t="shared" si="12"/>
        <v>0</v>
      </c>
      <c r="L93" s="197">
        <f t="shared" si="13"/>
        <v>0</v>
      </c>
      <c r="M93" s="167">
        <f t="shared" si="14"/>
        <v>0</v>
      </c>
      <c r="N93" s="167">
        <f t="shared" si="15"/>
        <v>0</v>
      </c>
      <c r="O93" s="167">
        <f t="shared" si="16"/>
        <v>0</v>
      </c>
    </row>
    <row r="94" spans="1:15" ht="16.5" customHeight="1">
      <c r="A94" s="177"/>
      <c r="B94" s="178"/>
      <c r="C94" s="178"/>
      <c r="D94" s="177"/>
      <c r="E94" s="142"/>
      <c r="F94" s="179"/>
      <c r="G94" s="179"/>
      <c r="H94" s="180">
        <f t="shared" si="11"/>
        <v>0</v>
      </c>
      <c r="I94" s="179"/>
      <c r="J94" s="179"/>
      <c r="K94" s="180">
        <f t="shared" si="12"/>
        <v>0</v>
      </c>
      <c r="L94" s="197">
        <f t="shared" si="13"/>
        <v>0</v>
      </c>
      <c r="M94" s="167">
        <f t="shared" si="14"/>
        <v>0</v>
      </c>
      <c r="N94" s="167">
        <f t="shared" si="15"/>
        <v>0</v>
      </c>
      <c r="O94" s="167">
        <f t="shared" si="16"/>
        <v>0</v>
      </c>
    </row>
    <row r="95" spans="1:15" ht="16.5" customHeight="1">
      <c r="A95" s="177"/>
      <c r="B95" s="178"/>
      <c r="C95" s="178"/>
      <c r="D95" s="177"/>
      <c r="E95" s="142"/>
      <c r="F95" s="179"/>
      <c r="G95" s="179"/>
      <c r="H95" s="180">
        <f t="shared" si="11"/>
        <v>0</v>
      </c>
      <c r="I95" s="179"/>
      <c r="J95" s="179"/>
      <c r="K95" s="180">
        <f t="shared" si="12"/>
        <v>0</v>
      </c>
      <c r="L95" s="197">
        <f t="shared" si="13"/>
        <v>0</v>
      </c>
      <c r="M95" s="167">
        <f t="shared" si="14"/>
        <v>0</v>
      </c>
      <c r="N95" s="167">
        <f t="shared" si="15"/>
        <v>0</v>
      </c>
      <c r="O95" s="167">
        <f t="shared" si="16"/>
        <v>0</v>
      </c>
    </row>
    <row r="96" spans="1:15">
      <c r="A96" s="177"/>
      <c r="B96" s="178"/>
      <c r="C96" s="178"/>
      <c r="D96" s="177"/>
      <c r="E96" s="142"/>
      <c r="F96" s="179"/>
      <c r="G96" s="179"/>
      <c r="H96" s="180">
        <f t="shared" si="11"/>
        <v>0</v>
      </c>
      <c r="I96" s="179"/>
      <c r="J96" s="179"/>
      <c r="K96" s="180">
        <f t="shared" si="12"/>
        <v>0</v>
      </c>
      <c r="L96" s="197">
        <f t="shared" si="13"/>
        <v>0</v>
      </c>
      <c r="M96" s="167">
        <f t="shared" si="14"/>
        <v>0</v>
      </c>
      <c r="N96" s="167">
        <f t="shared" si="15"/>
        <v>0</v>
      </c>
      <c r="O96" s="167">
        <f t="shared" si="16"/>
        <v>0</v>
      </c>
    </row>
    <row r="97" spans="1:15" ht="16.5" customHeight="1">
      <c r="A97" s="177"/>
      <c r="B97" s="178"/>
      <c r="C97" s="178"/>
      <c r="D97" s="177"/>
      <c r="E97" s="142"/>
      <c r="F97" s="179"/>
      <c r="G97" s="179"/>
      <c r="H97" s="180">
        <f t="shared" si="11"/>
        <v>0</v>
      </c>
      <c r="I97" s="179"/>
      <c r="J97" s="179"/>
      <c r="K97" s="180">
        <f t="shared" si="12"/>
        <v>0</v>
      </c>
      <c r="L97" s="197">
        <f t="shared" si="13"/>
        <v>0</v>
      </c>
      <c r="M97" s="167">
        <f t="shared" si="14"/>
        <v>0</v>
      </c>
      <c r="N97" s="167">
        <f t="shared" si="15"/>
        <v>0</v>
      </c>
      <c r="O97" s="167">
        <f t="shared" si="16"/>
        <v>0</v>
      </c>
    </row>
    <row r="98" spans="1:15" ht="16.5" customHeight="1">
      <c r="A98" s="177"/>
      <c r="B98" s="178"/>
      <c r="C98" s="178"/>
      <c r="D98" s="177"/>
      <c r="E98" s="142"/>
      <c r="F98" s="179"/>
      <c r="G98" s="179"/>
      <c r="H98" s="180">
        <f t="shared" si="11"/>
        <v>0</v>
      </c>
      <c r="I98" s="179"/>
      <c r="J98" s="179"/>
      <c r="K98" s="180">
        <f t="shared" si="12"/>
        <v>0</v>
      </c>
      <c r="L98" s="197">
        <f t="shared" si="13"/>
        <v>0</v>
      </c>
      <c r="M98" s="167">
        <f t="shared" si="14"/>
        <v>0</v>
      </c>
      <c r="N98" s="167">
        <f t="shared" si="15"/>
        <v>0</v>
      </c>
      <c r="O98" s="167">
        <f t="shared" si="16"/>
        <v>0</v>
      </c>
    </row>
    <row r="99" spans="1:15" ht="16.5" customHeight="1">
      <c r="A99" s="177"/>
      <c r="B99" s="178"/>
      <c r="C99" s="178"/>
      <c r="D99" s="177"/>
      <c r="E99" s="142"/>
      <c r="F99" s="179"/>
      <c r="G99" s="179"/>
      <c r="H99" s="180">
        <f t="shared" si="11"/>
        <v>0</v>
      </c>
      <c r="I99" s="179"/>
      <c r="J99" s="179"/>
      <c r="K99" s="180">
        <f t="shared" si="12"/>
        <v>0</v>
      </c>
      <c r="L99" s="197">
        <f t="shared" si="13"/>
        <v>0</v>
      </c>
      <c r="M99" s="167">
        <f t="shared" si="14"/>
        <v>0</v>
      </c>
      <c r="N99" s="167">
        <f t="shared" si="15"/>
        <v>0</v>
      </c>
      <c r="O99" s="167">
        <f t="shared" si="16"/>
        <v>0</v>
      </c>
    </row>
    <row r="100" spans="1:15" ht="16.5" customHeight="1">
      <c r="A100" s="177"/>
      <c r="B100" s="178"/>
      <c r="C100" s="178"/>
      <c r="D100" s="177"/>
      <c r="E100" s="142"/>
      <c r="F100" s="179"/>
      <c r="G100" s="179"/>
      <c r="H100" s="180">
        <f t="shared" si="11"/>
        <v>0</v>
      </c>
      <c r="I100" s="179"/>
      <c r="J100" s="179"/>
      <c r="K100" s="180">
        <f t="shared" si="12"/>
        <v>0</v>
      </c>
      <c r="L100" s="197">
        <f t="shared" si="13"/>
        <v>0</v>
      </c>
      <c r="M100" s="167">
        <f t="shared" si="14"/>
        <v>0</v>
      </c>
      <c r="N100" s="167">
        <f t="shared" si="15"/>
        <v>0</v>
      </c>
      <c r="O100" s="167">
        <f t="shared" si="16"/>
        <v>0</v>
      </c>
    </row>
    <row r="101" spans="1:15" ht="16.5" customHeight="1">
      <c r="A101" s="177"/>
      <c r="B101" s="178"/>
      <c r="C101" s="178"/>
      <c r="D101" s="177"/>
      <c r="E101" s="142"/>
      <c r="F101" s="179"/>
      <c r="G101" s="179"/>
      <c r="H101" s="180">
        <f t="shared" si="11"/>
        <v>0</v>
      </c>
      <c r="I101" s="179"/>
      <c r="J101" s="179"/>
      <c r="K101" s="180">
        <f t="shared" si="12"/>
        <v>0</v>
      </c>
      <c r="L101" s="197">
        <f t="shared" si="13"/>
        <v>0</v>
      </c>
      <c r="M101" s="167">
        <f t="shared" si="14"/>
        <v>0</v>
      </c>
      <c r="N101" s="167">
        <f t="shared" si="15"/>
        <v>0</v>
      </c>
      <c r="O101" s="167">
        <f t="shared" si="16"/>
        <v>0</v>
      </c>
    </row>
    <row r="102" spans="1:15" ht="16.5" customHeight="1">
      <c r="A102" s="177"/>
      <c r="B102" s="178"/>
      <c r="C102" s="178"/>
      <c r="D102" s="177"/>
      <c r="E102" s="142"/>
      <c r="F102" s="179"/>
      <c r="G102" s="179"/>
      <c r="H102" s="180">
        <f t="shared" si="11"/>
        <v>0</v>
      </c>
      <c r="I102" s="179"/>
      <c r="J102" s="179"/>
      <c r="K102" s="180">
        <f t="shared" si="12"/>
        <v>0</v>
      </c>
      <c r="L102" s="197">
        <f t="shared" si="13"/>
        <v>0</v>
      </c>
      <c r="M102" s="167">
        <f t="shared" si="14"/>
        <v>0</v>
      </c>
      <c r="N102" s="167">
        <f t="shared" si="15"/>
        <v>0</v>
      </c>
      <c r="O102" s="167">
        <f t="shared" si="16"/>
        <v>0</v>
      </c>
    </row>
    <row r="103" spans="1:15" ht="16.5" customHeight="1">
      <c r="A103" s="177"/>
      <c r="B103" s="178"/>
      <c r="C103" s="178"/>
      <c r="D103" s="177"/>
      <c r="E103" s="142"/>
      <c r="F103" s="179"/>
      <c r="G103" s="179"/>
      <c r="H103" s="180">
        <f t="shared" si="11"/>
        <v>0</v>
      </c>
      <c r="I103" s="179"/>
      <c r="J103" s="179"/>
      <c r="K103" s="180">
        <f t="shared" si="12"/>
        <v>0</v>
      </c>
      <c r="L103" s="197">
        <f t="shared" si="13"/>
        <v>0</v>
      </c>
      <c r="M103" s="167">
        <f t="shared" si="14"/>
        <v>0</v>
      </c>
      <c r="N103" s="167">
        <f t="shared" si="15"/>
        <v>0</v>
      </c>
      <c r="O103" s="167">
        <f t="shared" si="16"/>
        <v>0</v>
      </c>
    </row>
    <row r="104" spans="1:15" ht="16.5" customHeight="1">
      <c r="A104" s="177"/>
      <c r="B104" s="178"/>
      <c r="C104" s="178"/>
      <c r="D104" s="177"/>
      <c r="E104" s="142"/>
      <c r="F104" s="179"/>
      <c r="G104" s="179"/>
      <c r="H104" s="180">
        <f t="shared" si="11"/>
        <v>0</v>
      </c>
      <c r="I104" s="179"/>
      <c r="J104" s="179"/>
      <c r="K104" s="180">
        <f t="shared" si="12"/>
        <v>0</v>
      </c>
      <c r="L104" s="197">
        <f t="shared" si="13"/>
        <v>0</v>
      </c>
      <c r="M104" s="167">
        <f t="shared" si="14"/>
        <v>0</v>
      </c>
      <c r="N104" s="167">
        <f t="shared" si="15"/>
        <v>0</v>
      </c>
      <c r="O104" s="167">
        <f t="shared" si="16"/>
        <v>0</v>
      </c>
    </row>
    <row r="105" spans="1:15" ht="16.5" customHeight="1">
      <c r="A105" s="177"/>
      <c r="B105" s="178"/>
      <c r="C105" s="178"/>
      <c r="D105" s="177"/>
      <c r="E105" s="142"/>
      <c r="F105" s="179"/>
      <c r="G105" s="179"/>
      <c r="H105" s="180">
        <f t="shared" si="11"/>
        <v>0</v>
      </c>
      <c r="I105" s="179"/>
      <c r="J105" s="179"/>
      <c r="K105" s="180">
        <f t="shared" si="12"/>
        <v>0</v>
      </c>
      <c r="L105" s="197">
        <f t="shared" si="13"/>
        <v>0</v>
      </c>
      <c r="M105" s="167">
        <f t="shared" si="14"/>
        <v>0</v>
      </c>
      <c r="N105" s="167">
        <f t="shared" si="15"/>
        <v>0</v>
      </c>
      <c r="O105" s="167">
        <f t="shared" si="16"/>
        <v>0</v>
      </c>
    </row>
    <row r="106" spans="1:15" ht="16.5" customHeight="1">
      <c r="A106" s="177"/>
      <c r="B106" s="178"/>
      <c r="C106" s="178"/>
      <c r="D106" s="177"/>
      <c r="E106" s="142"/>
      <c r="F106" s="179"/>
      <c r="G106" s="179"/>
      <c r="H106" s="180">
        <f t="shared" ref="H106" si="17">IF(B106=3,0,IF(B106=4,0,IF(C106=3,0,F106*G106)))</f>
        <v>0</v>
      </c>
      <c r="I106" s="179"/>
      <c r="J106" s="179"/>
      <c r="K106" s="180">
        <f t="shared" ref="K106" si="18">SUM(I106:J106)</f>
        <v>0</v>
      </c>
      <c r="L106" s="197">
        <f t="shared" ref="L106" si="19">IF(H106&gt;0,E106,0)</f>
        <v>0</v>
      </c>
      <c r="M106" s="167">
        <f t="shared" ref="M106" si="20">E106*F106</f>
        <v>0</v>
      </c>
      <c r="N106" s="167">
        <f t="shared" ref="N106" si="21">E106*G106</f>
        <v>0</v>
      </c>
      <c r="O106" s="167">
        <f t="shared" ref="O106" si="22">E106*H106</f>
        <v>0</v>
      </c>
    </row>
    <row r="107" spans="1:15" ht="16.5" customHeight="1">
      <c r="A107" s="366" t="s">
        <v>119</v>
      </c>
      <c r="B107" s="352"/>
      <c r="C107" s="352"/>
      <c r="D107" s="353"/>
      <c r="E107" s="198">
        <f>SUM(E7:E106)</f>
        <v>0</v>
      </c>
      <c r="F107" s="199">
        <f>(E7*F7+E8*F8+E9*F9+E10*F10+E11*F11+E12*F12+E13*F13+E14*F14+E15*F15+E16*F16+E17*F17+E18*F18+E19*F19+E20*F20+E21*F21+E22*F22+E23*F23+E24*F24+E25*F25+E26*F26+E27*F27+E28*F28+E29*F29+E30*F30+E31*F31+E32*F32+E33*F33+E34*F34+E35*F35+E36*F36+E37*F37+E38*F38+E39*F39+E40*F40+E41*F41+E42*F42+E43*F43+E44*F44+E45*F45+E46*F46+E47*F47+E48*F48+E49*F49+E50*F50+E51*F51+E52*F52+E53*F53+E54*F54+E55*F55+E56*F56+E57*F57+E58*F58+E59*F59+E60*F60+E61*F61+E62*F62+E63*F63+E64*F64+E65*F65+E66*F66+E67*F67+E68*F68+E69*F69+E70*F70+E71*F71+E72*F72+E73*F73+E74*F74+E75*F75+E76*F76+E77*F77+E78*F78+E79*F79+E80*F80+E81*F81+E82*F82+E83*F83+E84*F84+E85*F85+E86*F86+E87*F87+E88*F88+E89*F89+E90*F90+E91*F91+E92*F92+E93*F93+E94*F94+E95*F95+E96*F96+E97*F97+E98*F98+E99*F99+E100*F100+E101*F101+E102*F102+E103*F103+E104*F104+E105*F105+E106*F106)</f>
        <v>0</v>
      </c>
      <c r="G107" s="199">
        <f>(E7*G7+E8*G8+E9*G9+E10*G10+E11*G11+E12*G12+E13*G13+E14*G14+E15*G15+E16*G16+E17*G17+E18*G18+E19*G19+E20*G20+E21*G21+E22*G22+E23*G23+E24*G24+E25*G25+E26*G26+E27*G27+E28*G28+E29*G29+E30*G30+E31*G31+E32*G32+E33*G33+E34*G34+E35*G35+E36*G36+E37*G37+E38*G38+E39*G39+E40*G40+E41*G41+E42*G42+E43*G43+E44*G44+E45*G45+E46*G46+E47*G47+E48*G48+E49*G49+E50*G50+E51*G51+E52*G52+E53*G53+E54*G54+E55*G55+E56*G56+E57*G57+E58*G58+E59*G59+E60*G60+E61*G61+E62*G62+E63*G63+E64*G64+E65*G65+E66*G66+E67*G67+E68*G68+E69*G69+E70*G70+E71*G71+E72*G72+E73*G73+E74*G74+E75*G75+E76*G76+E77*G77+E78*G78+E79*G79+E80*G80+E81*G81+E82*G82+E83*G83+E84*G84+E85*G85+E86*G86+E87*G87+E88*G88+E89*G89+E90*G90+E91*G91+E92*G92+E93*G93+E94*G94+E95*G95+E96*G96+E97*G97+E98*G98+E99*G99+E100*G100+E101*G101+E102*G102+E103*G103+E104*G104+E105*G105+E106*G106)</f>
        <v>0</v>
      </c>
      <c r="H107" s="200">
        <f>(E7*H7+E8*H8+E9*H9+E10*H10+E11*H11+E12*H12+E13*H13+E14*H14+E15*H15+E16*H16+E17*H17+E18*H18+E19*H19+E20*H20+E21*H21+E22*H22+E23*H23+E24*H24+E25*H25+E26*H26+E27*H27+E28*H28+E29*H29+E30*H30+E31*H31+E32*H32+E33*H33+E34*H34+E35*H35+E36*H36+E37*H37+E38*H38+E39*H39+E40*H40+E41*H41+E42*H42+E43*H43+E44*H44+E45*H45+E46*H46+E47*H47+E48*H48+E49*H49+E50*H50+E51*H51+E52*H52+E53*H53+E54*H54+E55*H55+E56*H56+E57*H57+E58*H58+E59*H59+E60*H60+E61*H61+E62*H62+E63*H63+E64*H64+E65*H65+E66*H66+E67*H67+E68*H68+E69*H69+E70*H70+E71*H71+E72*H72+E73*H73+E74*H74+E75*H75+E76*H76+E77*H77+E78*H78+E79*H79+E80*H80+E81*H81+E82*H82+E83*H83+E84*H84+E85*H85+E86*H86+E87*H87+E88*H88+E89*H89+E90*H90+E91*H91+E92*H92+E93*H93+E94*H94+E95*H95+E96*H96+E97*H97+E98*H98+E99*H99+E100*H100+E101*H101+E102*H102+E103*H103+E104*H104+E105*H105+E106*H106)</f>
        <v>0</v>
      </c>
      <c r="I107" s="200">
        <f>(E7*I7+E8*I8+E9*I9+E10*I10+E11*I11+E12*I12+E13*I13+E14*I14+E15*I15+E16*I16+E17*I17+E18*I18+E19*I19+E20*I20+E21*I21+E22*I22+E23*I23+E24*I24+E25*I25+E26*I26+E27*I27+E28*I28+E29*I29+E30*I30+E31*I31+E32*I32+E33*I33+E34*I34+E35*I35+E36*I36+E37*I37+E38*I38+E39*I39+E40*I40+E41*I41+E42*I42+E43*I43+E44*I44+E45*I45+E46*I46+E47*I47+E48*I48+E49*I49+E50*I50+E51*I51+E52*I52+E53*I53+E54*I54+E55*I55+E56*I56+E57*I57+E58*I58+E59*I59+E60*I60+E61*I61+E62*I62+E63*I63+E64*I64+E65*I65+E66*I66+E67*I67+E68*I68+E69*I69+E70*I70+E71*I71+E72*I72+E73*I73+E74*I74+E75*I75+E76*I76+E77*I77+E78*I78+E79*I79+E80*I80+E81*I81+E82*I82+E83*I83+E84*I84+E85*I85+E86*I86+E87*I87+E88*I88+E89*I89+E90*I90+E91*I91+E92*I92+E93*I93+E94*I94+E95*I95+E96*I96+E97*I97+E98*I98+E99*I99+E100*I100+E101*I101+E102*I102+E103*I103+E104*I104+E105*I105+E106*I106)</f>
        <v>0</v>
      </c>
      <c r="J107" s="200">
        <f>(E7*J7+E8*J8+E9*J9+E10*J10+E11*J11+E12*J12+E13*J13+E14*J14+E15*J15+E16*J16+E17*J17+E18*J18+E19*J19+E20*J20+E21*J21+E22*J22+E23*J23+E24*J24+E25*J25+E26*J26+E27*J27+E28*J28+E29*J29+E30*J30+E31*J31+E32*J32+E33*J33+E34*J34+E35*J35+E36*J36+E37*J37+E38*J38+E39*J39+E40*J40+E41*J41+E42*J42+E43*J43+E44*J44+E45*J45+E46*J46+E47*J47+E48*J48+E49*J49+E50*J50+E51*J51+E52*J52+E53*J53+E54*J54+E55*J55+E56*J56+E57*J57+E58*J58+E59*J59+E60*J60+E61*J61+E62*J62+E63*J63+E64*J64+E65*J65+E66*J66+E67*J67+E68*J68+E69*J69+E70*J70+E71*J71+E72*J72+E73*J73+E74*J74+E75*J75+E76*J76+E77*J77+E78*J78+E79*J79+E80*J80+E81*J81+E82*J82+E83*J83+E84*J84+E85*J85+E86*J86+E87*J87+E88*J88+E89*J89+E90*J90+E91*J91+E92*J92+E93*J93+E94*J94+E95*J95+E96*J96+E97*J97+E98*J98+E99*J99+E100*J100+E101*J101+E102*J102+E103*J103+E104*J104+E105*J105+E106*J106)</f>
        <v>0</v>
      </c>
      <c r="K107" s="200">
        <f>SUM(I107:J107)</f>
        <v>0</v>
      </c>
      <c r="L107" s="197">
        <f>SUM(L7:L106)</f>
        <v>0</v>
      </c>
      <c r="M107" s="167">
        <f>SUM(M7:M106)</f>
        <v>0</v>
      </c>
      <c r="N107" s="167">
        <f>SUM(N7:N106)</f>
        <v>0</v>
      </c>
      <c r="O107" s="167">
        <f>SUM(O7:O106)</f>
        <v>0</v>
      </c>
    </row>
    <row r="108" spans="1:15" s="9" customFormat="1" ht="16.5" customHeight="1">
      <c r="A108" s="366" t="s">
        <v>206</v>
      </c>
      <c r="B108" s="352"/>
      <c r="C108" s="352"/>
      <c r="D108" s="353"/>
      <c r="E108" s="200">
        <f>IF(E107=0,0,E107/SUBTOTAL(3,E7:E106))</f>
        <v>0</v>
      </c>
      <c r="F108" s="199">
        <f>IF(E107=0,0,M107/E107)</f>
        <v>0</v>
      </c>
      <c r="G108" s="199">
        <f>IF(L107=0,0,N107/L107)</f>
        <v>0</v>
      </c>
      <c r="H108" s="200">
        <f>IF(L107=0,0,O107/L107)</f>
        <v>0</v>
      </c>
      <c r="I108" s="200">
        <f>IF($E107=0,0,I107/$E107)</f>
        <v>0</v>
      </c>
      <c r="J108" s="200">
        <f t="shared" ref="J108:K108" si="23">IF($E107=0,0,J107/$E107)</f>
        <v>0</v>
      </c>
      <c r="K108" s="200">
        <f t="shared" si="23"/>
        <v>0</v>
      </c>
      <c r="L108" s="172"/>
    </row>
    <row r="109" spans="1:15">
      <c r="A109" s="98" t="s">
        <v>235</v>
      </c>
      <c r="B109" s="51"/>
      <c r="C109" s="51"/>
      <c r="D109" s="51"/>
      <c r="E109" s="51"/>
      <c r="F109" s="181"/>
      <c r="G109" s="181"/>
      <c r="H109" s="51"/>
      <c r="I109" s="51"/>
      <c r="J109" s="51"/>
      <c r="K109" s="51"/>
    </row>
    <row r="110" spans="1:15" s="184" customFormat="1">
      <c r="A110" s="98" t="s">
        <v>248</v>
      </c>
      <c r="B110" s="51"/>
      <c r="C110" s="51"/>
      <c r="D110" s="51"/>
      <c r="E110" s="51"/>
      <c r="F110" s="181"/>
      <c r="G110" s="181"/>
      <c r="H110" s="51"/>
      <c r="I110" s="51"/>
      <c r="J110" s="51"/>
      <c r="K110" s="51"/>
      <c r="L110" s="183"/>
    </row>
    <row r="111" spans="1:15">
      <c r="A111" s="98" t="s">
        <v>207</v>
      </c>
    </row>
    <row r="112" spans="1:15">
      <c r="C112" s="185"/>
      <c r="F112" s="97"/>
      <c r="G112" s="97"/>
    </row>
    <row r="113" spans="6:7">
      <c r="F113" s="97"/>
      <c r="G113" s="97"/>
    </row>
    <row r="114" spans="6:7">
      <c r="F114" s="97"/>
      <c r="G114" s="97"/>
    </row>
    <row r="115" spans="6:7">
      <c r="F115" s="97"/>
      <c r="G115" s="97"/>
    </row>
    <row r="116" spans="6:7">
      <c r="F116" s="97"/>
      <c r="G116" s="97"/>
    </row>
    <row r="117" spans="6:7">
      <c r="F117" s="97"/>
      <c r="G117" s="97"/>
    </row>
    <row r="118" spans="6:7">
      <c r="F118" s="97"/>
      <c r="G118" s="97"/>
    </row>
    <row r="119" spans="6:7">
      <c r="F119" s="97"/>
      <c r="G119" s="97"/>
    </row>
    <row r="120" spans="6:7">
      <c r="F120" s="97"/>
      <c r="G120" s="97"/>
    </row>
    <row r="121" spans="6:7">
      <c r="F121" s="97"/>
      <c r="G121" s="97"/>
    </row>
    <row r="122" spans="6:7">
      <c r="F122" s="97"/>
      <c r="G122" s="97"/>
    </row>
    <row r="123" spans="6:7">
      <c r="F123" s="97"/>
      <c r="G123" s="97"/>
    </row>
    <row r="124" spans="6:7">
      <c r="F124" s="97"/>
      <c r="G124" s="97"/>
    </row>
    <row r="125" spans="6:7">
      <c r="F125" s="97"/>
      <c r="G125" s="97"/>
    </row>
    <row r="126" spans="6:7">
      <c r="F126" s="97"/>
      <c r="G126" s="97"/>
    </row>
    <row r="127" spans="6:7">
      <c r="F127" s="97"/>
      <c r="G127" s="97"/>
    </row>
    <row r="128" spans="6:7">
      <c r="F128" s="97"/>
      <c r="G128" s="97"/>
    </row>
    <row r="129" spans="6:7">
      <c r="F129" s="97"/>
      <c r="G129" s="97"/>
    </row>
    <row r="130" spans="6:7">
      <c r="F130" s="97"/>
      <c r="G130" s="97"/>
    </row>
    <row r="131" spans="6:7">
      <c r="F131" s="97"/>
      <c r="G131" s="97"/>
    </row>
    <row r="132" spans="6:7">
      <c r="F132" s="97"/>
      <c r="G132" s="97"/>
    </row>
    <row r="133" spans="6:7">
      <c r="F133" s="97"/>
      <c r="G133" s="97"/>
    </row>
    <row r="134" spans="6:7">
      <c r="F134" s="97"/>
      <c r="G134" s="97"/>
    </row>
    <row r="135" spans="6:7">
      <c r="F135" s="97"/>
      <c r="G135" s="97"/>
    </row>
    <row r="136" spans="6:7">
      <c r="F136" s="97"/>
      <c r="G136" s="97"/>
    </row>
    <row r="137" spans="6:7">
      <c r="F137" s="97"/>
      <c r="G137" s="97"/>
    </row>
    <row r="138" spans="6:7">
      <c r="F138" s="97"/>
      <c r="G138" s="97"/>
    </row>
    <row r="139" spans="6:7">
      <c r="F139" s="97"/>
      <c r="G139" s="97"/>
    </row>
    <row r="140" spans="6:7">
      <c r="F140" s="97"/>
      <c r="G140" s="97"/>
    </row>
    <row r="141" spans="6:7">
      <c r="F141" s="97"/>
      <c r="G141" s="97"/>
    </row>
    <row r="142" spans="6:7">
      <c r="F142" s="97"/>
      <c r="G142" s="97"/>
    </row>
    <row r="143" spans="6:7">
      <c r="F143" s="97"/>
      <c r="G143" s="97"/>
    </row>
    <row r="144" spans="6:7">
      <c r="F144" s="97"/>
      <c r="G144" s="97"/>
    </row>
    <row r="145" spans="6:7">
      <c r="F145" s="97"/>
      <c r="G145" s="97"/>
    </row>
    <row r="146" spans="6:7">
      <c r="F146" s="97"/>
      <c r="G146" s="97"/>
    </row>
    <row r="147" spans="6:7">
      <c r="F147" s="97"/>
      <c r="G147" s="97"/>
    </row>
    <row r="148" spans="6:7">
      <c r="F148" s="97"/>
      <c r="G148" s="97"/>
    </row>
    <row r="149" spans="6:7">
      <c r="F149" s="97"/>
      <c r="G149" s="97"/>
    </row>
    <row r="150" spans="6:7">
      <c r="F150" s="97"/>
      <c r="G150" s="97"/>
    </row>
    <row r="151" spans="6:7">
      <c r="F151" s="97"/>
      <c r="G151" s="97"/>
    </row>
    <row r="152" spans="6:7">
      <c r="F152" s="97"/>
      <c r="G152" s="97"/>
    </row>
    <row r="153" spans="6:7">
      <c r="F153" s="97"/>
      <c r="G153" s="97"/>
    </row>
    <row r="154" spans="6:7">
      <c r="F154" s="97"/>
      <c r="G154" s="97"/>
    </row>
    <row r="155" spans="6:7">
      <c r="F155" s="97"/>
      <c r="G155" s="97"/>
    </row>
    <row r="156" spans="6:7">
      <c r="F156" s="97"/>
      <c r="G156" s="97"/>
    </row>
    <row r="157" spans="6:7">
      <c r="F157" s="97"/>
      <c r="G157" s="97"/>
    </row>
    <row r="158" spans="6:7">
      <c r="F158" s="97"/>
      <c r="G158" s="97"/>
    </row>
    <row r="159" spans="6:7">
      <c r="F159" s="97"/>
      <c r="G159" s="97"/>
    </row>
    <row r="160" spans="6:7">
      <c r="F160" s="97"/>
      <c r="G160" s="97"/>
    </row>
    <row r="161" spans="6:7">
      <c r="F161" s="97"/>
      <c r="G161" s="97"/>
    </row>
    <row r="162" spans="6:7">
      <c r="F162" s="97"/>
      <c r="G162" s="97"/>
    </row>
    <row r="163" spans="6:7">
      <c r="F163" s="97"/>
      <c r="G163" s="97"/>
    </row>
    <row r="164" spans="6:7">
      <c r="F164" s="97"/>
      <c r="G164" s="97"/>
    </row>
    <row r="165" spans="6:7">
      <c r="F165" s="97"/>
      <c r="G165" s="97"/>
    </row>
    <row r="166" spans="6:7">
      <c r="F166" s="97"/>
      <c r="G166" s="97"/>
    </row>
    <row r="167" spans="6:7">
      <c r="F167" s="97"/>
      <c r="G167" s="97"/>
    </row>
    <row r="168" spans="6:7">
      <c r="F168" s="97"/>
      <c r="G168" s="97"/>
    </row>
    <row r="169" spans="6:7">
      <c r="F169" s="97"/>
      <c r="G169" s="97"/>
    </row>
    <row r="170" spans="6:7">
      <c r="F170" s="97"/>
      <c r="G170" s="97"/>
    </row>
    <row r="171" spans="6:7">
      <c r="F171" s="97"/>
      <c r="G171" s="97"/>
    </row>
    <row r="172" spans="6:7">
      <c r="F172" s="97"/>
      <c r="G172" s="97"/>
    </row>
    <row r="173" spans="6:7">
      <c r="F173" s="97"/>
      <c r="G173" s="97"/>
    </row>
    <row r="174" spans="6:7">
      <c r="F174" s="97"/>
      <c r="G174" s="97"/>
    </row>
    <row r="175" spans="6:7">
      <c r="F175" s="97"/>
      <c r="G175" s="97"/>
    </row>
    <row r="176" spans="6:7">
      <c r="F176" s="97"/>
      <c r="G176" s="97"/>
    </row>
    <row r="177" spans="6:7">
      <c r="F177" s="97"/>
      <c r="G177" s="97"/>
    </row>
    <row r="178" spans="6:7">
      <c r="F178" s="97"/>
      <c r="G178" s="97"/>
    </row>
    <row r="179" spans="6:7">
      <c r="F179" s="97"/>
      <c r="G179" s="97"/>
    </row>
    <row r="180" spans="6:7">
      <c r="F180" s="97"/>
      <c r="G180" s="97"/>
    </row>
    <row r="181" spans="6:7">
      <c r="F181" s="97"/>
      <c r="G181" s="97"/>
    </row>
    <row r="182" spans="6:7">
      <c r="F182" s="97"/>
      <c r="G182" s="97"/>
    </row>
    <row r="183" spans="6:7">
      <c r="F183" s="97"/>
      <c r="G183" s="97"/>
    </row>
    <row r="184" spans="6:7">
      <c r="F184" s="97"/>
      <c r="G184" s="97"/>
    </row>
    <row r="185" spans="6:7">
      <c r="F185" s="97"/>
      <c r="G185" s="97"/>
    </row>
    <row r="186" spans="6:7">
      <c r="F186" s="97"/>
      <c r="G186" s="97"/>
    </row>
    <row r="187" spans="6:7">
      <c r="F187" s="97"/>
      <c r="G187" s="97"/>
    </row>
    <row r="188" spans="6:7">
      <c r="F188" s="97"/>
      <c r="G188" s="97"/>
    </row>
    <row r="189" spans="6:7">
      <c r="F189" s="97"/>
      <c r="G189" s="97"/>
    </row>
  </sheetData>
  <sheetProtection password="8FB9" sheet="1" objects="1" scenarios="1" formatColumns="0" formatRows="0"/>
  <mergeCells count="13">
    <mergeCell ref="K2:K6"/>
    <mergeCell ref="A107:D107"/>
    <mergeCell ref="A108:D108"/>
    <mergeCell ref="A1:K1"/>
    <mergeCell ref="A2:A6"/>
    <mergeCell ref="C2:C3"/>
    <mergeCell ref="D2:D6"/>
    <mergeCell ref="E2:E6"/>
    <mergeCell ref="F2:F6"/>
    <mergeCell ref="G2:G6"/>
    <mergeCell ref="H2:H6"/>
    <mergeCell ref="I2:I6"/>
    <mergeCell ref="J2:J6"/>
  </mergeCells>
  <conditionalFormatting sqref="H7:H105">
    <cfRule type="expression" dxfId="34" priority="9">
      <formula>C7=3</formula>
    </cfRule>
    <cfRule type="expression" dxfId="33" priority="11">
      <formula>B7&gt;2</formula>
    </cfRule>
  </conditionalFormatting>
  <conditionalFormatting sqref="B7:B105">
    <cfRule type="cellIs" dxfId="32" priority="8" operator="notBetween">
      <formula>1</formula>
      <formula>4</formula>
    </cfRule>
  </conditionalFormatting>
  <conditionalFormatting sqref="C7:C105">
    <cfRule type="expression" dxfId="31" priority="6">
      <formula>AND(B7 &gt; 2,C7 = 1)</formula>
    </cfRule>
    <cfRule type="cellIs" dxfId="30" priority="7" operator="notBetween">
      <formula>1</formula>
      <formula>3</formula>
    </cfRule>
  </conditionalFormatting>
  <conditionalFormatting sqref="H106">
    <cfRule type="expression" dxfId="29" priority="4">
      <formula>C106=3</formula>
    </cfRule>
    <cfRule type="expression" dxfId="28" priority="5">
      <formula>B106&gt;2</formula>
    </cfRule>
  </conditionalFormatting>
  <conditionalFormatting sqref="B106">
    <cfRule type="cellIs" dxfId="27" priority="3" operator="notBetween">
      <formula>1</formula>
      <formula>4</formula>
    </cfRule>
  </conditionalFormatting>
  <conditionalFormatting sqref="C106">
    <cfRule type="expression" dxfId="26" priority="1">
      <formula>AND(B106 &gt; 2,C106 = 1)</formula>
    </cfRule>
    <cfRule type="cellIs" dxfId="25" priority="2" operator="notBetween">
      <formula>1</formula>
      <formula>3</formula>
    </cfRule>
  </conditionalFormatting>
  <pageMargins left="0.39370078740157483" right="0.19685039370078741" top="0.59055118110236227" bottom="0.19685039370078741" header="0.31496062992125984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O189"/>
  <sheetViews>
    <sheetView showRuler="0" zoomScaleNormal="100" zoomScaleSheetLayoutView="96" workbookViewId="0">
      <pane ySplit="6" topLeftCell="A7" activePane="bottomLeft" state="frozen"/>
      <selection pane="bottomLeft" sqref="A1:K1"/>
    </sheetView>
  </sheetViews>
  <sheetFormatPr baseColWidth="10" defaultColWidth="11.42578125" defaultRowHeight="12.75"/>
  <cols>
    <col min="1" max="1" width="26.7109375" style="7" customWidth="1"/>
    <col min="2" max="2" width="24.5703125" style="182" bestFit="1" customWidth="1"/>
    <col min="3" max="3" width="23.85546875" style="182" bestFit="1" customWidth="1"/>
    <col min="4" max="4" width="22.7109375" style="7" customWidth="1"/>
    <col min="5" max="5" width="9.7109375" style="7" customWidth="1"/>
    <col min="6" max="6" width="10.28515625" style="7" customWidth="1"/>
    <col min="7" max="7" width="10.85546875" style="7" customWidth="1"/>
    <col min="8" max="8" width="10.42578125" style="7" customWidth="1"/>
    <col min="9" max="9" width="10.28515625" style="7" customWidth="1"/>
    <col min="10" max="10" width="9.7109375" style="7" customWidth="1"/>
    <col min="11" max="11" width="10.140625" style="7" customWidth="1"/>
    <col min="12" max="12" width="2" style="172" customWidth="1"/>
    <col min="13" max="15" width="2" style="7" customWidth="1"/>
    <col min="16" max="16384" width="11.42578125" style="7"/>
  </cols>
  <sheetData>
    <row r="1" spans="1:15" ht="16.5" customHeight="1">
      <c r="A1" s="367" t="s">
        <v>208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67"/>
      <c r="M1" s="167"/>
      <c r="N1" s="167"/>
      <c r="O1" s="167"/>
    </row>
    <row r="2" spans="1:15" ht="100.5" customHeight="1">
      <c r="A2" s="363" t="s">
        <v>51</v>
      </c>
      <c r="B2" s="203" t="s">
        <v>101</v>
      </c>
      <c r="C2" s="363" t="s">
        <v>109</v>
      </c>
      <c r="D2" s="363" t="s">
        <v>88</v>
      </c>
      <c r="E2" s="363" t="s">
        <v>56</v>
      </c>
      <c r="F2" s="363" t="s">
        <v>55</v>
      </c>
      <c r="G2" s="363" t="s">
        <v>117</v>
      </c>
      <c r="H2" s="363" t="s">
        <v>118</v>
      </c>
      <c r="I2" s="363" t="s">
        <v>100</v>
      </c>
      <c r="J2" s="363" t="s">
        <v>251</v>
      </c>
      <c r="K2" s="363" t="s">
        <v>57</v>
      </c>
      <c r="L2" s="167"/>
      <c r="M2" s="167"/>
      <c r="N2" s="167"/>
      <c r="O2" s="167"/>
    </row>
    <row r="3" spans="1:15" ht="12.75" customHeight="1">
      <c r="A3" s="368"/>
      <c r="B3" s="174" t="s">
        <v>228</v>
      </c>
      <c r="C3" s="370"/>
      <c r="D3" s="364"/>
      <c r="E3" s="364"/>
      <c r="F3" s="364"/>
      <c r="G3" s="364"/>
      <c r="H3" s="364"/>
      <c r="I3" s="364"/>
      <c r="J3" s="364"/>
      <c r="K3" s="364"/>
      <c r="L3" s="167"/>
      <c r="M3" s="167"/>
      <c r="N3" s="167"/>
      <c r="O3" s="167"/>
    </row>
    <row r="4" spans="1:15" ht="12.75" customHeight="1">
      <c r="A4" s="368"/>
      <c r="B4" s="175" t="s">
        <v>229</v>
      </c>
      <c r="C4" s="175" t="s">
        <v>230</v>
      </c>
      <c r="D4" s="364"/>
      <c r="E4" s="364"/>
      <c r="F4" s="364"/>
      <c r="G4" s="364"/>
      <c r="H4" s="364"/>
      <c r="I4" s="364"/>
      <c r="J4" s="364"/>
      <c r="K4" s="364"/>
      <c r="L4" s="167"/>
      <c r="M4" s="167"/>
      <c r="N4" s="167"/>
      <c r="O4" s="167"/>
    </row>
    <row r="5" spans="1:15" ht="12.75" customHeight="1">
      <c r="A5" s="368"/>
      <c r="B5" s="175" t="s">
        <v>231</v>
      </c>
      <c r="C5" s="175" t="s">
        <v>232</v>
      </c>
      <c r="D5" s="364"/>
      <c r="E5" s="364"/>
      <c r="F5" s="364"/>
      <c r="G5" s="364"/>
      <c r="H5" s="364"/>
      <c r="I5" s="364"/>
      <c r="J5" s="364"/>
      <c r="K5" s="364"/>
      <c r="L5" s="167"/>
      <c r="M5" s="167"/>
      <c r="N5" s="167"/>
      <c r="O5" s="167"/>
    </row>
    <row r="6" spans="1:15" ht="12.75" customHeight="1">
      <c r="A6" s="369"/>
      <c r="B6" s="176" t="s">
        <v>233</v>
      </c>
      <c r="C6" s="176" t="s">
        <v>234</v>
      </c>
      <c r="D6" s="365"/>
      <c r="E6" s="365"/>
      <c r="F6" s="365"/>
      <c r="G6" s="365"/>
      <c r="H6" s="365"/>
      <c r="I6" s="365"/>
      <c r="J6" s="365"/>
      <c r="K6" s="365"/>
      <c r="L6" s="167"/>
      <c r="M6" s="167"/>
      <c r="N6" s="167"/>
      <c r="O6" s="167"/>
    </row>
    <row r="7" spans="1:15" ht="16.5" customHeight="1">
      <c r="A7" s="177"/>
      <c r="B7" s="178"/>
      <c r="C7" s="178"/>
      <c r="D7" s="177"/>
      <c r="E7" s="142"/>
      <c r="F7" s="179"/>
      <c r="G7" s="179"/>
      <c r="H7" s="180">
        <f t="shared" ref="H7:H70" si="0">IF(B7=3,0,IF(B7=4,0,IF(C7=3,0,F7*G7)))</f>
        <v>0</v>
      </c>
      <c r="I7" s="179"/>
      <c r="J7" s="179"/>
      <c r="K7" s="180">
        <f t="shared" ref="K7:K70" si="1">SUM(I7:J7)</f>
        <v>0</v>
      </c>
      <c r="L7" s="197">
        <f>IF(H7&gt;0,E7,0)</f>
        <v>0</v>
      </c>
      <c r="M7" s="167">
        <f>E7*F7</f>
        <v>0</v>
      </c>
      <c r="N7" s="167">
        <f>E7*G7</f>
        <v>0</v>
      </c>
      <c r="O7" s="167">
        <f>E7*H7</f>
        <v>0</v>
      </c>
    </row>
    <row r="8" spans="1:15" ht="16.5" customHeight="1">
      <c r="A8" s="177"/>
      <c r="B8" s="178"/>
      <c r="C8" s="178"/>
      <c r="D8" s="177"/>
      <c r="E8" s="142"/>
      <c r="F8" s="179"/>
      <c r="G8" s="179"/>
      <c r="H8" s="180">
        <f t="shared" si="0"/>
        <v>0</v>
      </c>
      <c r="I8" s="179"/>
      <c r="J8" s="179"/>
      <c r="K8" s="180">
        <f t="shared" si="1"/>
        <v>0</v>
      </c>
      <c r="L8" s="197">
        <f t="shared" ref="L8:L71" si="2">IF(H8&gt;0,E8,0)</f>
        <v>0</v>
      </c>
      <c r="M8" s="167">
        <f t="shared" ref="M8:M71" si="3">E8*F8</f>
        <v>0</v>
      </c>
      <c r="N8" s="167">
        <f t="shared" ref="N8:N71" si="4">E8*G8</f>
        <v>0</v>
      </c>
      <c r="O8" s="167">
        <f t="shared" ref="O8:O71" si="5">E8*H8</f>
        <v>0</v>
      </c>
    </row>
    <row r="9" spans="1:15" ht="16.5" customHeight="1">
      <c r="A9" s="177"/>
      <c r="B9" s="178"/>
      <c r="C9" s="178"/>
      <c r="D9" s="177"/>
      <c r="E9" s="142"/>
      <c r="F9" s="179"/>
      <c r="G9" s="179"/>
      <c r="H9" s="180">
        <f t="shared" si="0"/>
        <v>0</v>
      </c>
      <c r="I9" s="179"/>
      <c r="J9" s="179"/>
      <c r="K9" s="180">
        <f t="shared" si="1"/>
        <v>0</v>
      </c>
      <c r="L9" s="197">
        <f t="shared" si="2"/>
        <v>0</v>
      </c>
      <c r="M9" s="167">
        <f t="shared" si="3"/>
        <v>0</v>
      </c>
      <c r="N9" s="167">
        <f t="shared" si="4"/>
        <v>0</v>
      </c>
      <c r="O9" s="167">
        <f t="shared" si="5"/>
        <v>0</v>
      </c>
    </row>
    <row r="10" spans="1:15" ht="16.5" customHeight="1">
      <c r="A10" s="177"/>
      <c r="B10" s="178"/>
      <c r="C10" s="178"/>
      <c r="D10" s="177"/>
      <c r="E10" s="142"/>
      <c r="F10" s="179"/>
      <c r="G10" s="179"/>
      <c r="H10" s="180">
        <f t="shared" si="0"/>
        <v>0</v>
      </c>
      <c r="I10" s="179"/>
      <c r="J10" s="179"/>
      <c r="K10" s="180">
        <f t="shared" si="1"/>
        <v>0</v>
      </c>
      <c r="L10" s="197">
        <f t="shared" si="2"/>
        <v>0</v>
      </c>
      <c r="M10" s="167">
        <f t="shared" si="3"/>
        <v>0</v>
      </c>
      <c r="N10" s="167">
        <f t="shared" si="4"/>
        <v>0</v>
      </c>
      <c r="O10" s="167">
        <f t="shared" si="5"/>
        <v>0</v>
      </c>
    </row>
    <row r="11" spans="1:15" ht="16.5" customHeight="1">
      <c r="A11" s="177"/>
      <c r="B11" s="178"/>
      <c r="C11" s="178"/>
      <c r="D11" s="177"/>
      <c r="E11" s="142"/>
      <c r="F11" s="179"/>
      <c r="G11" s="179"/>
      <c r="H11" s="180">
        <f t="shared" si="0"/>
        <v>0</v>
      </c>
      <c r="I11" s="179"/>
      <c r="J11" s="179"/>
      <c r="K11" s="180">
        <f t="shared" si="1"/>
        <v>0</v>
      </c>
      <c r="L11" s="197">
        <f t="shared" si="2"/>
        <v>0</v>
      </c>
      <c r="M11" s="167">
        <f t="shared" si="3"/>
        <v>0</v>
      </c>
      <c r="N11" s="167">
        <f t="shared" si="4"/>
        <v>0</v>
      </c>
      <c r="O11" s="167">
        <f t="shared" si="5"/>
        <v>0</v>
      </c>
    </row>
    <row r="12" spans="1:15" ht="16.5" customHeight="1">
      <c r="A12" s="177"/>
      <c r="B12" s="178"/>
      <c r="C12" s="178"/>
      <c r="D12" s="202"/>
      <c r="E12" s="142"/>
      <c r="F12" s="179"/>
      <c r="G12" s="179"/>
      <c r="H12" s="180">
        <f t="shared" si="0"/>
        <v>0</v>
      </c>
      <c r="I12" s="179"/>
      <c r="J12" s="179"/>
      <c r="K12" s="180">
        <f t="shared" si="1"/>
        <v>0</v>
      </c>
      <c r="L12" s="197">
        <f t="shared" si="2"/>
        <v>0</v>
      </c>
      <c r="M12" s="167">
        <f t="shared" si="3"/>
        <v>0</v>
      </c>
      <c r="N12" s="167">
        <f t="shared" si="4"/>
        <v>0</v>
      </c>
      <c r="O12" s="167">
        <f t="shared" si="5"/>
        <v>0</v>
      </c>
    </row>
    <row r="13" spans="1:15" ht="16.5" customHeight="1">
      <c r="A13" s="177"/>
      <c r="B13" s="178"/>
      <c r="C13" s="178"/>
      <c r="D13" s="177"/>
      <c r="E13" s="142"/>
      <c r="F13" s="179"/>
      <c r="G13" s="179"/>
      <c r="H13" s="180">
        <f t="shared" si="0"/>
        <v>0</v>
      </c>
      <c r="I13" s="179"/>
      <c r="J13" s="179"/>
      <c r="K13" s="180">
        <f t="shared" si="1"/>
        <v>0</v>
      </c>
      <c r="L13" s="197">
        <f t="shared" si="2"/>
        <v>0</v>
      </c>
      <c r="M13" s="167">
        <f t="shared" si="3"/>
        <v>0</v>
      </c>
      <c r="N13" s="167">
        <f t="shared" si="4"/>
        <v>0</v>
      </c>
      <c r="O13" s="167">
        <f t="shared" si="5"/>
        <v>0</v>
      </c>
    </row>
    <row r="14" spans="1:15" ht="16.5" customHeight="1">
      <c r="A14" s="177"/>
      <c r="B14" s="178"/>
      <c r="C14" s="178"/>
      <c r="D14" s="177"/>
      <c r="E14" s="142"/>
      <c r="F14" s="179"/>
      <c r="G14" s="179"/>
      <c r="H14" s="180">
        <f t="shared" si="0"/>
        <v>0</v>
      </c>
      <c r="I14" s="179"/>
      <c r="J14" s="179"/>
      <c r="K14" s="180">
        <f t="shared" si="1"/>
        <v>0</v>
      </c>
      <c r="L14" s="197">
        <f t="shared" si="2"/>
        <v>0</v>
      </c>
      <c r="M14" s="167">
        <f t="shared" si="3"/>
        <v>0</v>
      </c>
      <c r="N14" s="167">
        <f t="shared" si="4"/>
        <v>0</v>
      </c>
      <c r="O14" s="167">
        <f t="shared" si="5"/>
        <v>0</v>
      </c>
    </row>
    <row r="15" spans="1:15" ht="16.5" customHeight="1">
      <c r="A15" s="177"/>
      <c r="B15" s="178"/>
      <c r="C15" s="178"/>
      <c r="D15" s="177"/>
      <c r="E15" s="142"/>
      <c r="F15" s="179"/>
      <c r="G15" s="179"/>
      <c r="H15" s="180">
        <f t="shared" si="0"/>
        <v>0</v>
      </c>
      <c r="I15" s="179"/>
      <c r="J15" s="179"/>
      <c r="K15" s="180">
        <f t="shared" si="1"/>
        <v>0</v>
      </c>
      <c r="L15" s="197">
        <f t="shared" si="2"/>
        <v>0</v>
      </c>
      <c r="M15" s="167">
        <f t="shared" si="3"/>
        <v>0</v>
      </c>
      <c r="N15" s="167">
        <f t="shared" si="4"/>
        <v>0</v>
      </c>
      <c r="O15" s="167">
        <f t="shared" si="5"/>
        <v>0</v>
      </c>
    </row>
    <row r="16" spans="1:15" ht="16.5" customHeight="1">
      <c r="A16" s="177"/>
      <c r="B16" s="178"/>
      <c r="C16" s="178"/>
      <c r="D16" s="177"/>
      <c r="E16" s="142"/>
      <c r="F16" s="179"/>
      <c r="G16" s="179"/>
      <c r="H16" s="180">
        <f t="shared" si="0"/>
        <v>0</v>
      </c>
      <c r="I16" s="179"/>
      <c r="J16" s="179"/>
      <c r="K16" s="180">
        <f t="shared" si="1"/>
        <v>0</v>
      </c>
      <c r="L16" s="197">
        <f t="shared" si="2"/>
        <v>0</v>
      </c>
      <c r="M16" s="167">
        <f t="shared" si="3"/>
        <v>0</v>
      </c>
      <c r="N16" s="167">
        <f t="shared" si="4"/>
        <v>0</v>
      </c>
      <c r="O16" s="167">
        <f t="shared" si="5"/>
        <v>0</v>
      </c>
    </row>
    <row r="17" spans="1:15" ht="16.5" customHeight="1">
      <c r="A17" s="177"/>
      <c r="B17" s="178"/>
      <c r="C17" s="178"/>
      <c r="D17" s="177"/>
      <c r="E17" s="142"/>
      <c r="F17" s="179"/>
      <c r="G17" s="179"/>
      <c r="H17" s="180">
        <f t="shared" si="0"/>
        <v>0</v>
      </c>
      <c r="I17" s="179"/>
      <c r="J17" s="179"/>
      <c r="K17" s="180">
        <f t="shared" si="1"/>
        <v>0</v>
      </c>
      <c r="L17" s="197">
        <f t="shared" si="2"/>
        <v>0</v>
      </c>
      <c r="M17" s="167">
        <f>E17*F17</f>
        <v>0</v>
      </c>
      <c r="N17" s="167">
        <f t="shared" si="4"/>
        <v>0</v>
      </c>
      <c r="O17" s="167">
        <f t="shared" si="5"/>
        <v>0</v>
      </c>
    </row>
    <row r="18" spans="1:15" ht="16.5" customHeight="1">
      <c r="A18" s="177"/>
      <c r="B18" s="178"/>
      <c r="C18" s="178"/>
      <c r="D18" s="177"/>
      <c r="E18" s="142"/>
      <c r="F18" s="179"/>
      <c r="G18" s="179"/>
      <c r="H18" s="180">
        <f t="shared" si="0"/>
        <v>0</v>
      </c>
      <c r="I18" s="179"/>
      <c r="J18" s="179"/>
      <c r="K18" s="180">
        <f t="shared" si="1"/>
        <v>0</v>
      </c>
      <c r="L18" s="197">
        <f t="shared" si="2"/>
        <v>0</v>
      </c>
      <c r="M18" s="167">
        <f t="shared" si="3"/>
        <v>0</v>
      </c>
      <c r="N18" s="167">
        <f t="shared" si="4"/>
        <v>0</v>
      </c>
      <c r="O18" s="167">
        <f t="shared" si="5"/>
        <v>0</v>
      </c>
    </row>
    <row r="19" spans="1:15" ht="16.5" customHeight="1">
      <c r="A19" s="177"/>
      <c r="B19" s="178"/>
      <c r="C19" s="178"/>
      <c r="D19" s="177"/>
      <c r="E19" s="142"/>
      <c r="F19" s="179"/>
      <c r="G19" s="179"/>
      <c r="H19" s="180">
        <f t="shared" si="0"/>
        <v>0</v>
      </c>
      <c r="I19" s="179"/>
      <c r="J19" s="179"/>
      <c r="K19" s="180">
        <f t="shared" si="1"/>
        <v>0</v>
      </c>
      <c r="L19" s="197">
        <f t="shared" si="2"/>
        <v>0</v>
      </c>
      <c r="M19" s="167">
        <f t="shared" si="3"/>
        <v>0</v>
      </c>
      <c r="N19" s="167">
        <f t="shared" si="4"/>
        <v>0</v>
      </c>
      <c r="O19" s="167">
        <f t="shared" si="5"/>
        <v>0</v>
      </c>
    </row>
    <row r="20" spans="1:15" ht="16.5" customHeight="1">
      <c r="A20" s="177"/>
      <c r="B20" s="178"/>
      <c r="C20" s="178"/>
      <c r="D20" s="177"/>
      <c r="E20" s="142"/>
      <c r="F20" s="179"/>
      <c r="G20" s="179"/>
      <c r="H20" s="180">
        <f t="shared" si="0"/>
        <v>0</v>
      </c>
      <c r="I20" s="179"/>
      <c r="J20" s="179"/>
      <c r="K20" s="180">
        <f t="shared" si="1"/>
        <v>0</v>
      </c>
      <c r="L20" s="197">
        <f t="shared" si="2"/>
        <v>0</v>
      </c>
      <c r="M20" s="167">
        <f t="shared" si="3"/>
        <v>0</v>
      </c>
      <c r="N20" s="167">
        <f t="shared" si="4"/>
        <v>0</v>
      </c>
      <c r="O20" s="167">
        <f t="shared" si="5"/>
        <v>0</v>
      </c>
    </row>
    <row r="21" spans="1:15" ht="16.5" customHeight="1">
      <c r="A21" s="177"/>
      <c r="B21" s="178"/>
      <c r="C21" s="178"/>
      <c r="D21" s="177"/>
      <c r="E21" s="142"/>
      <c r="F21" s="179"/>
      <c r="G21" s="179"/>
      <c r="H21" s="180">
        <f t="shared" si="0"/>
        <v>0</v>
      </c>
      <c r="I21" s="179"/>
      <c r="J21" s="179"/>
      <c r="K21" s="180">
        <f t="shared" si="1"/>
        <v>0</v>
      </c>
      <c r="L21" s="197">
        <f t="shared" si="2"/>
        <v>0</v>
      </c>
      <c r="M21" s="167">
        <f t="shared" si="3"/>
        <v>0</v>
      </c>
      <c r="N21" s="167">
        <f t="shared" si="4"/>
        <v>0</v>
      </c>
      <c r="O21" s="167">
        <f t="shared" si="5"/>
        <v>0</v>
      </c>
    </row>
    <row r="22" spans="1:15" ht="16.5" customHeight="1">
      <c r="A22" s="177"/>
      <c r="B22" s="178"/>
      <c r="C22" s="178"/>
      <c r="D22" s="177"/>
      <c r="E22" s="142"/>
      <c r="F22" s="179"/>
      <c r="G22" s="179"/>
      <c r="H22" s="180">
        <f t="shared" si="0"/>
        <v>0</v>
      </c>
      <c r="I22" s="179"/>
      <c r="J22" s="179"/>
      <c r="K22" s="180">
        <f t="shared" si="1"/>
        <v>0</v>
      </c>
      <c r="L22" s="197">
        <f t="shared" si="2"/>
        <v>0</v>
      </c>
      <c r="M22" s="167">
        <f t="shared" si="3"/>
        <v>0</v>
      </c>
      <c r="N22" s="167">
        <f t="shared" si="4"/>
        <v>0</v>
      </c>
      <c r="O22" s="167">
        <f t="shared" si="5"/>
        <v>0</v>
      </c>
    </row>
    <row r="23" spans="1:15" ht="16.5" customHeight="1">
      <c r="A23" s="177"/>
      <c r="B23" s="178"/>
      <c r="C23" s="178"/>
      <c r="D23" s="177"/>
      <c r="E23" s="142"/>
      <c r="F23" s="179"/>
      <c r="G23" s="179"/>
      <c r="H23" s="180">
        <f t="shared" si="0"/>
        <v>0</v>
      </c>
      <c r="I23" s="179"/>
      <c r="J23" s="179"/>
      <c r="K23" s="180">
        <f t="shared" si="1"/>
        <v>0</v>
      </c>
      <c r="L23" s="197">
        <f t="shared" si="2"/>
        <v>0</v>
      </c>
      <c r="M23" s="167">
        <f t="shared" si="3"/>
        <v>0</v>
      </c>
      <c r="N23" s="167">
        <f t="shared" si="4"/>
        <v>0</v>
      </c>
      <c r="O23" s="167">
        <f t="shared" si="5"/>
        <v>0</v>
      </c>
    </row>
    <row r="24" spans="1:15" ht="16.5" customHeight="1">
      <c r="A24" s="177"/>
      <c r="B24" s="178"/>
      <c r="C24" s="178"/>
      <c r="D24" s="177"/>
      <c r="E24" s="142"/>
      <c r="F24" s="179"/>
      <c r="G24" s="179"/>
      <c r="H24" s="180">
        <f t="shared" si="0"/>
        <v>0</v>
      </c>
      <c r="I24" s="179"/>
      <c r="J24" s="179"/>
      <c r="K24" s="180">
        <f t="shared" si="1"/>
        <v>0</v>
      </c>
      <c r="L24" s="197">
        <f t="shared" si="2"/>
        <v>0</v>
      </c>
      <c r="M24" s="167">
        <f t="shared" si="3"/>
        <v>0</v>
      </c>
      <c r="N24" s="167">
        <f t="shared" si="4"/>
        <v>0</v>
      </c>
      <c r="O24" s="167">
        <f t="shared" si="5"/>
        <v>0</v>
      </c>
    </row>
    <row r="25" spans="1:15" ht="16.5" customHeight="1">
      <c r="A25" s="177"/>
      <c r="B25" s="178"/>
      <c r="C25" s="178"/>
      <c r="D25" s="177"/>
      <c r="E25" s="142"/>
      <c r="F25" s="179"/>
      <c r="G25" s="179"/>
      <c r="H25" s="180">
        <f t="shared" si="0"/>
        <v>0</v>
      </c>
      <c r="I25" s="179"/>
      <c r="J25" s="179"/>
      <c r="K25" s="180">
        <f t="shared" si="1"/>
        <v>0</v>
      </c>
      <c r="L25" s="197">
        <f t="shared" si="2"/>
        <v>0</v>
      </c>
      <c r="M25" s="167">
        <f t="shared" si="3"/>
        <v>0</v>
      </c>
      <c r="N25" s="167">
        <f t="shared" si="4"/>
        <v>0</v>
      </c>
      <c r="O25" s="167">
        <f t="shared" si="5"/>
        <v>0</v>
      </c>
    </row>
    <row r="26" spans="1:15" ht="16.5" customHeight="1">
      <c r="A26" s="177"/>
      <c r="B26" s="178"/>
      <c r="C26" s="178"/>
      <c r="D26" s="177"/>
      <c r="E26" s="142"/>
      <c r="F26" s="179"/>
      <c r="G26" s="179"/>
      <c r="H26" s="180">
        <f t="shared" si="0"/>
        <v>0</v>
      </c>
      <c r="I26" s="179"/>
      <c r="J26" s="179"/>
      <c r="K26" s="180">
        <f t="shared" si="1"/>
        <v>0</v>
      </c>
      <c r="L26" s="197">
        <f t="shared" si="2"/>
        <v>0</v>
      </c>
      <c r="M26" s="167">
        <f t="shared" si="3"/>
        <v>0</v>
      </c>
      <c r="N26" s="167">
        <f t="shared" si="4"/>
        <v>0</v>
      </c>
      <c r="O26" s="167">
        <f t="shared" si="5"/>
        <v>0</v>
      </c>
    </row>
    <row r="27" spans="1:15" ht="16.5" customHeight="1">
      <c r="A27" s="177"/>
      <c r="B27" s="178"/>
      <c r="C27" s="178"/>
      <c r="D27" s="177"/>
      <c r="E27" s="142"/>
      <c r="F27" s="179"/>
      <c r="G27" s="179"/>
      <c r="H27" s="180">
        <f t="shared" si="0"/>
        <v>0</v>
      </c>
      <c r="I27" s="179"/>
      <c r="J27" s="179"/>
      <c r="K27" s="180">
        <f t="shared" si="1"/>
        <v>0</v>
      </c>
      <c r="L27" s="197">
        <f t="shared" si="2"/>
        <v>0</v>
      </c>
      <c r="M27" s="167">
        <f t="shared" si="3"/>
        <v>0</v>
      </c>
      <c r="N27" s="167">
        <f t="shared" si="4"/>
        <v>0</v>
      </c>
      <c r="O27" s="167">
        <f t="shared" si="5"/>
        <v>0</v>
      </c>
    </row>
    <row r="28" spans="1:15" ht="16.5" customHeight="1">
      <c r="A28" s="177"/>
      <c r="B28" s="178"/>
      <c r="C28" s="178"/>
      <c r="D28" s="177"/>
      <c r="E28" s="142"/>
      <c r="F28" s="179"/>
      <c r="G28" s="179"/>
      <c r="H28" s="180">
        <f t="shared" si="0"/>
        <v>0</v>
      </c>
      <c r="I28" s="179"/>
      <c r="J28" s="179"/>
      <c r="K28" s="180">
        <f t="shared" si="1"/>
        <v>0</v>
      </c>
      <c r="L28" s="197">
        <f t="shared" si="2"/>
        <v>0</v>
      </c>
      <c r="M28" s="167">
        <f t="shared" si="3"/>
        <v>0</v>
      </c>
      <c r="N28" s="167">
        <f t="shared" si="4"/>
        <v>0</v>
      </c>
      <c r="O28" s="167">
        <f t="shared" si="5"/>
        <v>0</v>
      </c>
    </row>
    <row r="29" spans="1:15" ht="16.5" customHeight="1">
      <c r="A29" s="177"/>
      <c r="B29" s="178"/>
      <c r="C29" s="178"/>
      <c r="D29" s="177"/>
      <c r="E29" s="142"/>
      <c r="F29" s="179"/>
      <c r="G29" s="179"/>
      <c r="H29" s="180">
        <f t="shared" si="0"/>
        <v>0</v>
      </c>
      <c r="I29" s="179"/>
      <c r="J29" s="179"/>
      <c r="K29" s="180">
        <f t="shared" si="1"/>
        <v>0</v>
      </c>
      <c r="L29" s="197">
        <f t="shared" si="2"/>
        <v>0</v>
      </c>
      <c r="M29" s="167">
        <f t="shared" si="3"/>
        <v>0</v>
      </c>
      <c r="N29" s="167">
        <f t="shared" si="4"/>
        <v>0</v>
      </c>
      <c r="O29" s="167">
        <f t="shared" si="5"/>
        <v>0</v>
      </c>
    </row>
    <row r="30" spans="1:15" ht="16.5" customHeight="1">
      <c r="A30" s="177"/>
      <c r="B30" s="178"/>
      <c r="C30" s="178"/>
      <c r="D30" s="177"/>
      <c r="E30" s="142"/>
      <c r="F30" s="179"/>
      <c r="G30" s="179"/>
      <c r="H30" s="180">
        <f t="shared" si="0"/>
        <v>0</v>
      </c>
      <c r="I30" s="179"/>
      <c r="J30" s="179"/>
      <c r="K30" s="180">
        <f t="shared" si="1"/>
        <v>0</v>
      </c>
      <c r="L30" s="197">
        <f t="shared" si="2"/>
        <v>0</v>
      </c>
      <c r="M30" s="167">
        <f t="shared" si="3"/>
        <v>0</v>
      </c>
      <c r="N30" s="167">
        <f t="shared" si="4"/>
        <v>0</v>
      </c>
      <c r="O30" s="167">
        <f t="shared" si="5"/>
        <v>0</v>
      </c>
    </row>
    <row r="31" spans="1:15" ht="16.5" customHeight="1">
      <c r="A31" s="177"/>
      <c r="B31" s="178"/>
      <c r="C31" s="178"/>
      <c r="D31" s="177"/>
      <c r="E31" s="142"/>
      <c r="F31" s="179"/>
      <c r="G31" s="179"/>
      <c r="H31" s="180">
        <f t="shared" si="0"/>
        <v>0</v>
      </c>
      <c r="I31" s="179"/>
      <c r="J31" s="179"/>
      <c r="K31" s="180">
        <f t="shared" si="1"/>
        <v>0</v>
      </c>
      <c r="L31" s="197">
        <f t="shared" si="2"/>
        <v>0</v>
      </c>
      <c r="M31" s="167">
        <f t="shared" si="3"/>
        <v>0</v>
      </c>
      <c r="N31" s="167">
        <f t="shared" si="4"/>
        <v>0</v>
      </c>
      <c r="O31" s="167">
        <f t="shared" si="5"/>
        <v>0</v>
      </c>
    </row>
    <row r="32" spans="1:15" ht="16.5" customHeight="1">
      <c r="A32" s="177"/>
      <c r="B32" s="178"/>
      <c r="C32" s="178"/>
      <c r="D32" s="177"/>
      <c r="E32" s="142"/>
      <c r="F32" s="179"/>
      <c r="G32" s="179"/>
      <c r="H32" s="180">
        <f t="shared" si="0"/>
        <v>0</v>
      </c>
      <c r="I32" s="179"/>
      <c r="J32" s="179"/>
      <c r="K32" s="180">
        <f t="shared" si="1"/>
        <v>0</v>
      </c>
      <c r="L32" s="197">
        <f t="shared" si="2"/>
        <v>0</v>
      </c>
      <c r="M32" s="167">
        <f t="shared" si="3"/>
        <v>0</v>
      </c>
      <c r="N32" s="167">
        <f t="shared" si="4"/>
        <v>0</v>
      </c>
      <c r="O32" s="167">
        <f t="shared" si="5"/>
        <v>0</v>
      </c>
    </row>
    <row r="33" spans="1:15" ht="16.5" customHeight="1">
      <c r="A33" s="177"/>
      <c r="B33" s="178"/>
      <c r="C33" s="178"/>
      <c r="D33" s="177"/>
      <c r="E33" s="142"/>
      <c r="F33" s="179"/>
      <c r="G33" s="179"/>
      <c r="H33" s="180">
        <f t="shared" si="0"/>
        <v>0</v>
      </c>
      <c r="I33" s="179"/>
      <c r="J33" s="179"/>
      <c r="K33" s="180">
        <f t="shared" si="1"/>
        <v>0</v>
      </c>
      <c r="L33" s="197">
        <f t="shared" si="2"/>
        <v>0</v>
      </c>
      <c r="M33" s="167">
        <f t="shared" si="3"/>
        <v>0</v>
      </c>
      <c r="N33" s="167">
        <f t="shared" si="4"/>
        <v>0</v>
      </c>
      <c r="O33" s="167">
        <f t="shared" si="5"/>
        <v>0</v>
      </c>
    </row>
    <row r="34" spans="1:15" ht="16.5" customHeight="1">
      <c r="A34" s="177"/>
      <c r="B34" s="178"/>
      <c r="C34" s="178"/>
      <c r="D34" s="177"/>
      <c r="E34" s="142"/>
      <c r="F34" s="179"/>
      <c r="G34" s="179"/>
      <c r="H34" s="180">
        <f t="shared" si="0"/>
        <v>0</v>
      </c>
      <c r="I34" s="179"/>
      <c r="J34" s="179"/>
      <c r="K34" s="180">
        <f t="shared" si="1"/>
        <v>0</v>
      </c>
      <c r="L34" s="197">
        <f t="shared" si="2"/>
        <v>0</v>
      </c>
      <c r="M34" s="167">
        <f t="shared" si="3"/>
        <v>0</v>
      </c>
      <c r="N34" s="167">
        <f t="shared" si="4"/>
        <v>0</v>
      </c>
      <c r="O34" s="167">
        <f t="shared" si="5"/>
        <v>0</v>
      </c>
    </row>
    <row r="35" spans="1:15">
      <c r="A35" s="177"/>
      <c r="B35" s="178"/>
      <c r="C35" s="178"/>
      <c r="D35" s="177"/>
      <c r="E35" s="142"/>
      <c r="F35" s="179"/>
      <c r="G35" s="179"/>
      <c r="H35" s="180">
        <f t="shared" si="0"/>
        <v>0</v>
      </c>
      <c r="I35" s="179"/>
      <c r="J35" s="179"/>
      <c r="K35" s="180">
        <f t="shared" si="1"/>
        <v>0</v>
      </c>
      <c r="L35" s="197">
        <f t="shared" si="2"/>
        <v>0</v>
      </c>
      <c r="M35" s="167">
        <f t="shared" si="3"/>
        <v>0</v>
      </c>
      <c r="N35" s="167">
        <f t="shared" si="4"/>
        <v>0</v>
      </c>
      <c r="O35" s="167">
        <f t="shared" si="5"/>
        <v>0</v>
      </c>
    </row>
    <row r="36" spans="1:15">
      <c r="A36" s="177"/>
      <c r="B36" s="178"/>
      <c r="C36" s="178"/>
      <c r="D36" s="177"/>
      <c r="E36" s="142"/>
      <c r="F36" s="179"/>
      <c r="G36" s="179"/>
      <c r="H36" s="180">
        <f t="shared" si="0"/>
        <v>0</v>
      </c>
      <c r="I36" s="179"/>
      <c r="J36" s="179"/>
      <c r="K36" s="180">
        <f t="shared" si="1"/>
        <v>0</v>
      </c>
      <c r="L36" s="197">
        <f t="shared" si="2"/>
        <v>0</v>
      </c>
      <c r="M36" s="167">
        <f t="shared" si="3"/>
        <v>0</v>
      </c>
      <c r="N36" s="167">
        <f t="shared" si="4"/>
        <v>0</v>
      </c>
      <c r="O36" s="167">
        <f t="shared" si="5"/>
        <v>0</v>
      </c>
    </row>
    <row r="37" spans="1:15" ht="16.5" customHeight="1">
      <c r="A37" s="177"/>
      <c r="B37" s="178"/>
      <c r="C37" s="178"/>
      <c r="D37" s="177"/>
      <c r="E37" s="142"/>
      <c r="F37" s="179"/>
      <c r="G37" s="179"/>
      <c r="H37" s="180">
        <f t="shared" si="0"/>
        <v>0</v>
      </c>
      <c r="I37" s="179"/>
      <c r="J37" s="179"/>
      <c r="K37" s="180">
        <f t="shared" si="1"/>
        <v>0</v>
      </c>
      <c r="L37" s="197">
        <f t="shared" si="2"/>
        <v>0</v>
      </c>
      <c r="M37" s="167">
        <f t="shared" si="3"/>
        <v>0</v>
      </c>
      <c r="N37" s="167">
        <f t="shared" si="4"/>
        <v>0</v>
      </c>
      <c r="O37" s="167">
        <f t="shared" si="5"/>
        <v>0</v>
      </c>
    </row>
    <row r="38" spans="1:15" ht="16.5" customHeight="1">
      <c r="A38" s="177"/>
      <c r="B38" s="178"/>
      <c r="C38" s="178"/>
      <c r="D38" s="177"/>
      <c r="E38" s="142"/>
      <c r="F38" s="179"/>
      <c r="G38" s="179"/>
      <c r="H38" s="180">
        <f t="shared" si="0"/>
        <v>0</v>
      </c>
      <c r="I38" s="179"/>
      <c r="J38" s="179"/>
      <c r="K38" s="180">
        <f t="shared" si="1"/>
        <v>0</v>
      </c>
      <c r="L38" s="197">
        <f t="shared" si="2"/>
        <v>0</v>
      </c>
      <c r="M38" s="167">
        <f t="shared" si="3"/>
        <v>0</v>
      </c>
      <c r="N38" s="167">
        <f t="shared" si="4"/>
        <v>0</v>
      </c>
      <c r="O38" s="167">
        <f t="shared" si="5"/>
        <v>0</v>
      </c>
    </row>
    <row r="39" spans="1:15" ht="16.5" customHeight="1">
      <c r="A39" s="177"/>
      <c r="B39" s="178"/>
      <c r="C39" s="178"/>
      <c r="D39" s="177"/>
      <c r="E39" s="142"/>
      <c r="F39" s="179"/>
      <c r="G39" s="179"/>
      <c r="H39" s="180">
        <f t="shared" si="0"/>
        <v>0</v>
      </c>
      <c r="I39" s="179"/>
      <c r="J39" s="179"/>
      <c r="K39" s="180">
        <f t="shared" si="1"/>
        <v>0</v>
      </c>
      <c r="L39" s="197">
        <f t="shared" si="2"/>
        <v>0</v>
      </c>
      <c r="M39" s="167">
        <f t="shared" si="3"/>
        <v>0</v>
      </c>
      <c r="N39" s="167">
        <f t="shared" si="4"/>
        <v>0</v>
      </c>
      <c r="O39" s="167">
        <f t="shared" si="5"/>
        <v>0</v>
      </c>
    </row>
    <row r="40" spans="1:15">
      <c r="A40" s="177"/>
      <c r="B40" s="178"/>
      <c r="C40" s="178"/>
      <c r="D40" s="177"/>
      <c r="E40" s="142"/>
      <c r="F40" s="179"/>
      <c r="G40" s="179"/>
      <c r="H40" s="180">
        <f t="shared" si="0"/>
        <v>0</v>
      </c>
      <c r="I40" s="179"/>
      <c r="J40" s="179"/>
      <c r="K40" s="180">
        <f t="shared" si="1"/>
        <v>0</v>
      </c>
      <c r="L40" s="197">
        <f t="shared" si="2"/>
        <v>0</v>
      </c>
      <c r="M40" s="167">
        <f t="shared" si="3"/>
        <v>0</v>
      </c>
      <c r="N40" s="167">
        <f t="shared" si="4"/>
        <v>0</v>
      </c>
      <c r="O40" s="167">
        <f t="shared" si="5"/>
        <v>0</v>
      </c>
    </row>
    <row r="41" spans="1:15">
      <c r="A41" s="177"/>
      <c r="B41" s="178"/>
      <c r="C41" s="178"/>
      <c r="D41" s="177"/>
      <c r="E41" s="142"/>
      <c r="F41" s="179"/>
      <c r="G41" s="179"/>
      <c r="H41" s="180">
        <f t="shared" si="0"/>
        <v>0</v>
      </c>
      <c r="I41" s="179"/>
      <c r="J41" s="179"/>
      <c r="K41" s="180">
        <f t="shared" si="1"/>
        <v>0</v>
      </c>
      <c r="L41" s="197">
        <f t="shared" si="2"/>
        <v>0</v>
      </c>
      <c r="M41" s="167">
        <f t="shared" si="3"/>
        <v>0</v>
      </c>
      <c r="N41" s="167">
        <f t="shared" si="4"/>
        <v>0</v>
      </c>
      <c r="O41" s="167">
        <f t="shared" si="5"/>
        <v>0</v>
      </c>
    </row>
    <row r="42" spans="1:15" ht="16.5" customHeight="1">
      <c r="A42" s="177"/>
      <c r="B42" s="178"/>
      <c r="C42" s="178"/>
      <c r="D42" s="177"/>
      <c r="E42" s="142"/>
      <c r="F42" s="179"/>
      <c r="G42" s="179"/>
      <c r="H42" s="180">
        <f t="shared" si="0"/>
        <v>0</v>
      </c>
      <c r="I42" s="179"/>
      <c r="J42" s="179"/>
      <c r="K42" s="180">
        <f t="shared" si="1"/>
        <v>0</v>
      </c>
      <c r="L42" s="197">
        <f t="shared" si="2"/>
        <v>0</v>
      </c>
      <c r="M42" s="167">
        <f t="shared" si="3"/>
        <v>0</v>
      </c>
      <c r="N42" s="167">
        <f t="shared" si="4"/>
        <v>0</v>
      </c>
      <c r="O42" s="167">
        <f t="shared" si="5"/>
        <v>0</v>
      </c>
    </row>
    <row r="43" spans="1:15">
      <c r="A43" s="177"/>
      <c r="B43" s="178"/>
      <c r="C43" s="178"/>
      <c r="D43" s="177"/>
      <c r="E43" s="142"/>
      <c r="F43" s="179"/>
      <c r="G43" s="179"/>
      <c r="H43" s="180">
        <f t="shared" si="0"/>
        <v>0</v>
      </c>
      <c r="I43" s="179"/>
      <c r="J43" s="179"/>
      <c r="K43" s="180">
        <f t="shared" si="1"/>
        <v>0</v>
      </c>
      <c r="L43" s="197">
        <f t="shared" si="2"/>
        <v>0</v>
      </c>
      <c r="M43" s="167">
        <f t="shared" si="3"/>
        <v>0</v>
      </c>
      <c r="N43" s="167">
        <f t="shared" si="4"/>
        <v>0</v>
      </c>
      <c r="O43" s="167">
        <f t="shared" si="5"/>
        <v>0</v>
      </c>
    </row>
    <row r="44" spans="1:15">
      <c r="A44" s="177"/>
      <c r="B44" s="178"/>
      <c r="C44" s="178"/>
      <c r="D44" s="177"/>
      <c r="E44" s="142"/>
      <c r="F44" s="179"/>
      <c r="G44" s="179"/>
      <c r="H44" s="180">
        <f t="shared" si="0"/>
        <v>0</v>
      </c>
      <c r="I44" s="179"/>
      <c r="J44" s="179"/>
      <c r="K44" s="180">
        <f t="shared" si="1"/>
        <v>0</v>
      </c>
      <c r="L44" s="197">
        <f t="shared" si="2"/>
        <v>0</v>
      </c>
      <c r="M44" s="167">
        <f t="shared" si="3"/>
        <v>0</v>
      </c>
      <c r="N44" s="167">
        <f t="shared" si="4"/>
        <v>0</v>
      </c>
      <c r="O44" s="167">
        <f t="shared" si="5"/>
        <v>0</v>
      </c>
    </row>
    <row r="45" spans="1:15">
      <c r="A45" s="177"/>
      <c r="B45" s="178"/>
      <c r="C45" s="178"/>
      <c r="D45" s="177"/>
      <c r="E45" s="142"/>
      <c r="F45" s="179"/>
      <c r="G45" s="179"/>
      <c r="H45" s="180">
        <f t="shared" si="0"/>
        <v>0</v>
      </c>
      <c r="I45" s="179"/>
      <c r="J45" s="179"/>
      <c r="K45" s="180">
        <f t="shared" si="1"/>
        <v>0</v>
      </c>
      <c r="L45" s="197">
        <f t="shared" si="2"/>
        <v>0</v>
      </c>
      <c r="M45" s="167">
        <f t="shared" si="3"/>
        <v>0</v>
      </c>
      <c r="N45" s="167">
        <f t="shared" si="4"/>
        <v>0</v>
      </c>
      <c r="O45" s="167">
        <f t="shared" si="5"/>
        <v>0</v>
      </c>
    </row>
    <row r="46" spans="1:15" ht="16.5" customHeight="1">
      <c r="A46" s="177"/>
      <c r="B46" s="178"/>
      <c r="C46" s="178"/>
      <c r="D46" s="177"/>
      <c r="E46" s="142"/>
      <c r="F46" s="179"/>
      <c r="G46" s="179"/>
      <c r="H46" s="180">
        <f t="shared" si="0"/>
        <v>0</v>
      </c>
      <c r="I46" s="179"/>
      <c r="J46" s="179"/>
      <c r="K46" s="180">
        <f t="shared" si="1"/>
        <v>0</v>
      </c>
      <c r="L46" s="197">
        <f t="shared" si="2"/>
        <v>0</v>
      </c>
      <c r="M46" s="167">
        <f t="shared" si="3"/>
        <v>0</v>
      </c>
      <c r="N46" s="167">
        <f t="shared" si="4"/>
        <v>0</v>
      </c>
      <c r="O46" s="167">
        <f t="shared" si="5"/>
        <v>0</v>
      </c>
    </row>
    <row r="47" spans="1:15" ht="16.5" customHeight="1">
      <c r="A47" s="177"/>
      <c r="B47" s="178"/>
      <c r="C47" s="178"/>
      <c r="D47" s="177"/>
      <c r="E47" s="142"/>
      <c r="F47" s="179"/>
      <c r="G47" s="179"/>
      <c r="H47" s="180">
        <f t="shared" si="0"/>
        <v>0</v>
      </c>
      <c r="I47" s="179"/>
      <c r="J47" s="179"/>
      <c r="K47" s="180">
        <f t="shared" si="1"/>
        <v>0</v>
      </c>
      <c r="L47" s="197">
        <f t="shared" si="2"/>
        <v>0</v>
      </c>
      <c r="M47" s="167">
        <f t="shared" si="3"/>
        <v>0</v>
      </c>
      <c r="N47" s="167">
        <f t="shared" si="4"/>
        <v>0</v>
      </c>
      <c r="O47" s="167">
        <f t="shared" si="5"/>
        <v>0</v>
      </c>
    </row>
    <row r="48" spans="1:15" ht="16.5" customHeight="1">
      <c r="A48" s="177"/>
      <c r="B48" s="178"/>
      <c r="C48" s="178"/>
      <c r="D48" s="177"/>
      <c r="E48" s="142"/>
      <c r="F48" s="179"/>
      <c r="G48" s="179"/>
      <c r="H48" s="180">
        <f t="shared" si="0"/>
        <v>0</v>
      </c>
      <c r="I48" s="179"/>
      <c r="J48" s="179"/>
      <c r="K48" s="180">
        <f t="shared" si="1"/>
        <v>0</v>
      </c>
      <c r="L48" s="197">
        <f t="shared" si="2"/>
        <v>0</v>
      </c>
      <c r="M48" s="167">
        <f t="shared" si="3"/>
        <v>0</v>
      </c>
      <c r="N48" s="167">
        <f t="shared" si="4"/>
        <v>0</v>
      </c>
      <c r="O48" s="167">
        <f t="shared" si="5"/>
        <v>0</v>
      </c>
    </row>
    <row r="49" spans="1:15" ht="16.5" customHeight="1">
      <c r="A49" s="177"/>
      <c r="B49" s="178"/>
      <c r="C49" s="178"/>
      <c r="D49" s="177"/>
      <c r="E49" s="142"/>
      <c r="F49" s="179"/>
      <c r="G49" s="179"/>
      <c r="H49" s="180">
        <f t="shared" si="0"/>
        <v>0</v>
      </c>
      <c r="I49" s="179"/>
      <c r="J49" s="179"/>
      <c r="K49" s="180">
        <f t="shared" si="1"/>
        <v>0</v>
      </c>
      <c r="L49" s="197">
        <f t="shared" si="2"/>
        <v>0</v>
      </c>
      <c r="M49" s="167">
        <f t="shared" si="3"/>
        <v>0</v>
      </c>
      <c r="N49" s="167">
        <f t="shared" si="4"/>
        <v>0</v>
      </c>
      <c r="O49" s="167">
        <f t="shared" si="5"/>
        <v>0</v>
      </c>
    </row>
    <row r="50" spans="1:15" ht="16.5" customHeight="1">
      <c r="A50" s="177"/>
      <c r="B50" s="178"/>
      <c r="C50" s="178"/>
      <c r="D50" s="177"/>
      <c r="E50" s="142"/>
      <c r="F50" s="179"/>
      <c r="G50" s="179"/>
      <c r="H50" s="180">
        <f t="shared" si="0"/>
        <v>0</v>
      </c>
      <c r="I50" s="179"/>
      <c r="J50" s="179"/>
      <c r="K50" s="180">
        <f t="shared" si="1"/>
        <v>0</v>
      </c>
      <c r="L50" s="197">
        <f t="shared" si="2"/>
        <v>0</v>
      </c>
      <c r="M50" s="167">
        <f t="shared" si="3"/>
        <v>0</v>
      </c>
      <c r="N50" s="167">
        <f t="shared" si="4"/>
        <v>0</v>
      </c>
      <c r="O50" s="167">
        <f t="shared" si="5"/>
        <v>0</v>
      </c>
    </row>
    <row r="51" spans="1:15" ht="16.5" customHeight="1">
      <c r="A51" s="177"/>
      <c r="B51" s="178"/>
      <c r="C51" s="178"/>
      <c r="D51" s="177"/>
      <c r="E51" s="142"/>
      <c r="F51" s="179"/>
      <c r="G51" s="179"/>
      <c r="H51" s="180">
        <f t="shared" si="0"/>
        <v>0</v>
      </c>
      <c r="I51" s="179"/>
      <c r="J51" s="179"/>
      <c r="K51" s="180">
        <f t="shared" si="1"/>
        <v>0</v>
      </c>
      <c r="L51" s="197">
        <f t="shared" si="2"/>
        <v>0</v>
      </c>
      <c r="M51" s="167">
        <f t="shared" si="3"/>
        <v>0</v>
      </c>
      <c r="N51" s="167">
        <f t="shared" si="4"/>
        <v>0</v>
      </c>
      <c r="O51" s="167">
        <f t="shared" si="5"/>
        <v>0</v>
      </c>
    </row>
    <row r="52" spans="1:15" ht="16.5" customHeight="1">
      <c r="A52" s="177"/>
      <c r="B52" s="178"/>
      <c r="C52" s="178"/>
      <c r="D52" s="177"/>
      <c r="E52" s="142"/>
      <c r="F52" s="179"/>
      <c r="G52" s="179"/>
      <c r="H52" s="180">
        <f t="shared" si="0"/>
        <v>0</v>
      </c>
      <c r="I52" s="179"/>
      <c r="J52" s="179"/>
      <c r="K52" s="180">
        <f t="shared" si="1"/>
        <v>0</v>
      </c>
      <c r="L52" s="197">
        <f t="shared" si="2"/>
        <v>0</v>
      </c>
      <c r="M52" s="167">
        <f t="shared" si="3"/>
        <v>0</v>
      </c>
      <c r="N52" s="167">
        <f t="shared" si="4"/>
        <v>0</v>
      </c>
      <c r="O52" s="167">
        <f t="shared" si="5"/>
        <v>0</v>
      </c>
    </row>
    <row r="53" spans="1:15" ht="16.5" customHeight="1">
      <c r="A53" s="177"/>
      <c r="B53" s="178"/>
      <c r="C53" s="178"/>
      <c r="D53" s="177"/>
      <c r="E53" s="142"/>
      <c r="F53" s="179"/>
      <c r="G53" s="179"/>
      <c r="H53" s="180">
        <f t="shared" si="0"/>
        <v>0</v>
      </c>
      <c r="I53" s="179"/>
      <c r="J53" s="179"/>
      <c r="K53" s="180">
        <f t="shared" si="1"/>
        <v>0</v>
      </c>
      <c r="L53" s="197">
        <f t="shared" si="2"/>
        <v>0</v>
      </c>
      <c r="M53" s="167">
        <f t="shared" si="3"/>
        <v>0</v>
      </c>
      <c r="N53" s="167">
        <f t="shared" si="4"/>
        <v>0</v>
      </c>
      <c r="O53" s="167">
        <f t="shared" si="5"/>
        <v>0</v>
      </c>
    </row>
    <row r="54" spans="1:15" ht="16.5" customHeight="1">
      <c r="A54" s="177"/>
      <c r="B54" s="178"/>
      <c r="C54" s="178"/>
      <c r="D54" s="177"/>
      <c r="E54" s="142"/>
      <c r="F54" s="179"/>
      <c r="G54" s="179"/>
      <c r="H54" s="180">
        <f t="shared" si="0"/>
        <v>0</v>
      </c>
      <c r="I54" s="179"/>
      <c r="J54" s="179"/>
      <c r="K54" s="180">
        <f t="shared" si="1"/>
        <v>0</v>
      </c>
      <c r="L54" s="197">
        <f t="shared" si="2"/>
        <v>0</v>
      </c>
      <c r="M54" s="167">
        <f t="shared" si="3"/>
        <v>0</v>
      </c>
      <c r="N54" s="167">
        <f t="shared" si="4"/>
        <v>0</v>
      </c>
      <c r="O54" s="167">
        <f t="shared" si="5"/>
        <v>0</v>
      </c>
    </row>
    <row r="55" spans="1:15" ht="16.5" customHeight="1">
      <c r="A55" s="177"/>
      <c r="B55" s="178"/>
      <c r="C55" s="178"/>
      <c r="D55" s="177"/>
      <c r="E55" s="142"/>
      <c r="F55" s="179"/>
      <c r="G55" s="179"/>
      <c r="H55" s="180">
        <f t="shared" si="0"/>
        <v>0</v>
      </c>
      <c r="I55" s="179"/>
      <c r="J55" s="179"/>
      <c r="K55" s="180">
        <f t="shared" si="1"/>
        <v>0</v>
      </c>
      <c r="L55" s="197">
        <f t="shared" si="2"/>
        <v>0</v>
      </c>
      <c r="M55" s="167">
        <f t="shared" si="3"/>
        <v>0</v>
      </c>
      <c r="N55" s="167">
        <f t="shared" si="4"/>
        <v>0</v>
      </c>
      <c r="O55" s="167">
        <f t="shared" si="5"/>
        <v>0</v>
      </c>
    </row>
    <row r="56" spans="1:15" ht="16.5" customHeight="1">
      <c r="A56" s="177"/>
      <c r="B56" s="178"/>
      <c r="C56" s="178"/>
      <c r="D56" s="177"/>
      <c r="E56" s="142"/>
      <c r="F56" s="179"/>
      <c r="G56" s="179"/>
      <c r="H56" s="180">
        <f t="shared" si="0"/>
        <v>0</v>
      </c>
      <c r="I56" s="179"/>
      <c r="J56" s="179"/>
      <c r="K56" s="180">
        <f t="shared" si="1"/>
        <v>0</v>
      </c>
      <c r="L56" s="197">
        <f t="shared" si="2"/>
        <v>0</v>
      </c>
      <c r="M56" s="167">
        <f t="shared" si="3"/>
        <v>0</v>
      </c>
      <c r="N56" s="167">
        <f t="shared" si="4"/>
        <v>0</v>
      </c>
      <c r="O56" s="167">
        <f t="shared" si="5"/>
        <v>0</v>
      </c>
    </row>
    <row r="57" spans="1:15" ht="16.5" customHeight="1">
      <c r="A57" s="177"/>
      <c r="B57" s="178"/>
      <c r="C57" s="178"/>
      <c r="D57" s="177"/>
      <c r="E57" s="142"/>
      <c r="F57" s="179"/>
      <c r="G57" s="179"/>
      <c r="H57" s="180">
        <f t="shared" si="0"/>
        <v>0</v>
      </c>
      <c r="I57" s="179"/>
      <c r="J57" s="179"/>
      <c r="K57" s="180">
        <f t="shared" si="1"/>
        <v>0</v>
      </c>
      <c r="L57" s="197">
        <f t="shared" si="2"/>
        <v>0</v>
      </c>
      <c r="M57" s="167">
        <f t="shared" si="3"/>
        <v>0</v>
      </c>
      <c r="N57" s="167">
        <f t="shared" si="4"/>
        <v>0</v>
      </c>
      <c r="O57" s="167">
        <f t="shared" si="5"/>
        <v>0</v>
      </c>
    </row>
    <row r="58" spans="1:15" ht="16.5" customHeight="1">
      <c r="A58" s="177"/>
      <c r="B58" s="178"/>
      <c r="C58" s="178"/>
      <c r="D58" s="177"/>
      <c r="E58" s="142"/>
      <c r="F58" s="179"/>
      <c r="G58" s="179"/>
      <c r="H58" s="180">
        <f t="shared" si="0"/>
        <v>0</v>
      </c>
      <c r="I58" s="179"/>
      <c r="J58" s="179"/>
      <c r="K58" s="180">
        <f t="shared" si="1"/>
        <v>0</v>
      </c>
      <c r="L58" s="197">
        <f t="shared" si="2"/>
        <v>0</v>
      </c>
      <c r="M58" s="167">
        <f t="shared" si="3"/>
        <v>0</v>
      </c>
      <c r="N58" s="167">
        <f t="shared" si="4"/>
        <v>0</v>
      </c>
      <c r="O58" s="167">
        <f t="shared" si="5"/>
        <v>0</v>
      </c>
    </row>
    <row r="59" spans="1:15" ht="16.5" customHeight="1">
      <c r="A59" s="177"/>
      <c r="B59" s="178"/>
      <c r="C59" s="178"/>
      <c r="D59" s="177"/>
      <c r="E59" s="142"/>
      <c r="F59" s="179"/>
      <c r="G59" s="179"/>
      <c r="H59" s="180">
        <f t="shared" si="0"/>
        <v>0</v>
      </c>
      <c r="I59" s="179"/>
      <c r="J59" s="179"/>
      <c r="K59" s="180">
        <f t="shared" si="1"/>
        <v>0</v>
      </c>
      <c r="L59" s="197">
        <f t="shared" si="2"/>
        <v>0</v>
      </c>
      <c r="M59" s="167">
        <f t="shared" si="3"/>
        <v>0</v>
      </c>
      <c r="N59" s="167">
        <f t="shared" si="4"/>
        <v>0</v>
      </c>
      <c r="O59" s="167">
        <f t="shared" si="5"/>
        <v>0</v>
      </c>
    </row>
    <row r="60" spans="1:15" ht="16.5" customHeight="1">
      <c r="A60" s="177"/>
      <c r="B60" s="178"/>
      <c r="C60" s="178"/>
      <c r="D60" s="177"/>
      <c r="E60" s="142"/>
      <c r="F60" s="179"/>
      <c r="G60" s="179"/>
      <c r="H60" s="180">
        <f t="shared" si="0"/>
        <v>0</v>
      </c>
      <c r="I60" s="179"/>
      <c r="J60" s="179"/>
      <c r="K60" s="180">
        <f t="shared" si="1"/>
        <v>0</v>
      </c>
      <c r="L60" s="197">
        <f t="shared" si="2"/>
        <v>0</v>
      </c>
      <c r="M60" s="167">
        <f t="shared" si="3"/>
        <v>0</v>
      </c>
      <c r="N60" s="167">
        <f t="shared" si="4"/>
        <v>0</v>
      </c>
      <c r="O60" s="167">
        <f t="shared" si="5"/>
        <v>0</v>
      </c>
    </row>
    <row r="61" spans="1:15" ht="16.5" customHeight="1">
      <c r="A61" s="177"/>
      <c r="B61" s="178"/>
      <c r="C61" s="178"/>
      <c r="D61" s="177"/>
      <c r="E61" s="142"/>
      <c r="F61" s="179"/>
      <c r="G61" s="179"/>
      <c r="H61" s="180">
        <f t="shared" si="0"/>
        <v>0</v>
      </c>
      <c r="I61" s="179"/>
      <c r="J61" s="179"/>
      <c r="K61" s="180">
        <f t="shared" si="1"/>
        <v>0</v>
      </c>
      <c r="L61" s="197">
        <f t="shared" si="2"/>
        <v>0</v>
      </c>
      <c r="M61" s="167">
        <f t="shared" si="3"/>
        <v>0</v>
      </c>
      <c r="N61" s="167">
        <f t="shared" si="4"/>
        <v>0</v>
      </c>
      <c r="O61" s="167">
        <f t="shared" si="5"/>
        <v>0</v>
      </c>
    </row>
    <row r="62" spans="1:15" ht="16.5" customHeight="1">
      <c r="A62" s="177"/>
      <c r="B62" s="178"/>
      <c r="C62" s="178"/>
      <c r="D62" s="177"/>
      <c r="E62" s="142"/>
      <c r="F62" s="179"/>
      <c r="G62" s="179"/>
      <c r="H62" s="180">
        <f t="shared" si="0"/>
        <v>0</v>
      </c>
      <c r="I62" s="179"/>
      <c r="J62" s="179"/>
      <c r="K62" s="180">
        <f t="shared" si="1"/>
        <v>0</v>
      </c>
      <c r="L62" s="197">
        <f t="shared" si="2"/>
        <v>0</v>
      </c>
      <c r="M62" s="167">
        <f t="shared" si="3"/>
        <v>0</v>
      </c>
      <c r="N62" s="167">
        <f t="shared" si="4"/>
        <v>0</v>
      </c>
      <c r="O62" s="167">
        <f t="shared" si="5"/>
        <v>0</v>
      </c>
    </row>
    <row r="63" spans="1:15" ht="16.5" customHeight="1">
      <c r="A63" s="177"/>
      <c r="B63" s="178"/>
      <c r="C63" s="178"/>
      <c r="D63" s="177"/>
      <c r="E63" s="142"/>
      <c r="F63" s="179"/>
      <c r="G63" s="179"/>
      <c r="H63" s="180">
        <f t="shared" si="0"/>
        <v>0</v>
      </c>
      <c r="I63" s="179"/>
      <c r="J63" s="179"/>
      <c r="K63" s="180">
        <f t="shared" si="1"/>
        <v>0</v>
      </c>
      <c r="L63" s="197">
        <f t="shared" si="2"/>
        <v>0</v>
      </c>
      <c r="M63" s="167">
        <f t="shared" si="3"/>
        <v>0</v>
      </c>
      <c r="N63" s="167">
        <f t="shared" si="4"/>
        <v>0</v>
      </c>
      <c r="O63" s="167">
        <f t="shared" si="5"/>
        <v>0</v>
      </c>
    </row>
    <row r="64" spans="1:15" ht="16.5" customHeight="1">
      <c r="A64" s="177"/>
      <c r="B64" s="178"/>
      <c r="C64" s="178"/>
      <c r="D64" s="177"/>
      <c r="E64" s="142"/>
      <c r="F64" s="179"/>
      <c r="G64" s="179"/>
      <c r="H64" s="180">
        <f t="shared" si="0"/>
        <v>0</v>
      </c>
      <c r="I64" s="179"/>
      <c r="J64" s="179"/>
      <c r="K64" s="180">
        <f t="shared" si="1"/>
        <v>0</v>
      </c>
      <c r="L64" s="197">
        <f t="shared" si="2"/>
        <v>0</v>
      </c>
      <c r="M64" s="167">
        <f t="shared" si="3"/>
        <v>0</v>
      </c>
      <c r="N64" s="167">
        <f t="shared" si="4"/>
        <v>0</v>
      </c>
      <c r="O64" s="167">
        <f t="shared" si="5"/>
        <v>0</v>
      </c>
    </row>
    <row r="65" spans="1:15" ht="16.5" customHeight="1">
      <c r="A65" s="177"/>
      <c r="B65" s="178"/>
      <c r="C65" s="178"/>
      <c r="D65" s="177"/>
      <c r="E65" s="142"/>
      <c r="F65" s="179"/>
      <c r="G65" s="179"/>
      <c r="H65" s="180">
        <f t="shared" si="0"/>
        <v>0</v>
      </c>
      <c r="I65" s="179"/>
      <c r="J65" s="179"/>
      <c r="K65" s="180">
        <f t="shared" si="1"/>
        <v>0</v>
      </c>
      <c r="L65" s="197">
        <f t="shared" si="2"/>
        <v>0</v>
      </c>
      <c r="M65" s="167">
        <f t="shared" si="3"/>
        <v>0</v>
      </c>
      <c r="N65" s="167">
        <f t="shared" si="4"/>
        <v>0</v>
      </c>
      <c r="O65" s="167">
        <f t="shared" si="5"/>
        <v>0</v>
      </c>
    </row>
    <row r="66" spans="1:15" ht="16.5" customHeight="1">
      <c r="A66" s="177"/>
      <c r="B66" s="178"/>
      <c r="C66" s="178"/>
      <c r="D66" s="177"/>
      <c r="E66" s="142"/>
      <c r="F66" s="179"/>
      <c r="G66" s="179"/>
      <c r="H66" s="180">
        <f t="shared" si="0"/>
        <v>0</v>
      </c>
      <c r="I66" s="179"/>
      <c r="J66" s="179"/>
      <c r="K66" s="180">
        <f t="shared" si="1"/>
        <v>0</v>
      </c>
      <c r="L66" s="197">
        <f t="shared" si="2"/>
        <v>0</v>
      </c>
      <c r="M66" s="167">
        <f t="shared" si="3"/>
        <v>0</v>
      </c>
      <c r="N66" s="167">
        <f t="shared" si="4"/>
        <v>0</v>
      </c>
      <c r="O66" s="167">
        <f t="shared" si="5"/>
        <v>0</v>
      </c>
    </row>
    <row r="67" spans="1:15" ht="16.5" customHeight="1">
      <c r="A67" s="177"/>
      <c r="B67" s="178"/>
      <c r="C67" s="178"/>
      <c r="D67" s="177"/>
      <c r="E67" s="142"/>
      <c r="F67" s="179"/>
      <c r="G67" s="179"/>
      <c r="H67" s="180">
        <f t="shared" si="0"/>
        <v>0</v>
      </c>
      <c r="I67" s="179"/>
      <c r="J67" s="179"/>
      <c r="K67" s="180">
        <f t="shared" si="1"/>
        <v>0</v>
      </c>
      <c r="L67" s="197">
        <f t="shared" si="2"/>
        <v>0</v>
      </c>
      <c r="M67" s="167">
        <f t="shared" si="3"/>
        <v>0</v>
      </c>
      <c r="N67" s="167">
        <f t="shared" si="4"/>
        <v>0</v>
      </c>
      <c r="O67" s="167">
        <f t="shared" si="5"/>
        <v>0</v>
      </c>
    </row>
    <row r="68" spans="1:15" ht="16.5" customHeight="1">
      <c r="A68" s="177"/>
      <c r="B68" s="178"/>
      <c r="C68" s="178"/>
      <c r="D68" s="177"/>
      <c r="E68" s="142"/>
      <c r="F68" s="179"/>
      <c r="G68" s="179"/>
      <c r="H68" s="180">
        <f t="shared" si="0"/>
        <v>0</v>
      </c>
      <c r="I68" s="179"/>
      <c r="J68" s="179"/>
      <c r="K68" s="180">
        <f t="shared" si="1"/>
        <v>0</v>
      </c>
      <c r="L68" s="197">
        <f t="shared" si="2"/>
        <v>0</v>
      </c>
      <c r="M68" s="167">
        <f t="shared" si="3"/>
        <v>0</v>
      </c>
      <c r="N68" s="167">
        <f t="shared" si="4"/>
        <v>0</v>
      </c>
      <c r="O68" s="167">
        <f t="shared" si="5"/>
        <v>0</v>
      </c>
    </row>
    <row r="69" spans="1:15" ht="16.5" customHeight="1">
      <c r="A69" s="177"/>
      <c r="B69" s="178"/>
      <c r="C69" s="178"/>
      <c r="D69" s="177"/>
      <c r="E69" s="142"/>
      <c r="F69" s="179"/>
      <c r="G69" s="179"/>
      <c r="H69" s="180">
        <f t="shared" si="0"/>
        <v>0</v>
      </c>
      <c r="I69" s="179"/>
      <c r="J69" s="179"/>
      <c r="K69" s="180">
        <f t="shared" si="1"/>
        <v>0</v>
      </c>
      <c r="L69" s="197">
        <f t="shared" si="2"/>
        <v>0</v>
      </c>
      <c r="M69" s="167">
        <f t="shared" si="3"/>
        <v>0</v>
      </c>
      <c r="N69" s="167">
        <f t="shared" si="4"/>
        <v>0</v>
      </c>
      <c r="O69" s="167">
        <f t="shared" si="5"/>
        <v>0</v>
      </c>
    </row>
    <row r="70" spans="1:15" ht="16.5" customHeight="1">
      <c r="A70" s="177"/>
      <c r="B70" s="178"/>
      <c r="C70" s="178"/>
      <c r="D70" s="177"/>
      <c r="E70" s="142"/>
      <c r="F70" s="179"/>
      <c r="G70" s="179"/>
      <c r="H70" s="180">
        <f t="shared" si="0"/>
        <v>0</v>
      </c>
      <c r="I70" s="179"/>
      <c r="J70" s="179"/>
      <c r="K70" s="180">
        <f t="shared" si="1"/>
        <v>0</v>
      </c>
      <c r="L70" s="197">
        <f t="shared" si="2"/>
        <v>0</v>
      </c>
      <c r="M70" s="167">
        <f t="shared" si="3"/>
        <v>0</v>
      </c>
      <c r="N70" s="167">
        <f t="shared" si="4"/>
        <v>0</v>
      </c>
      <c r="O70" s="167">
        <f t="shared" si="5"/>
        <v>0</v>
      </c>
    </row>
    <row r="71" spans="1:15" ht="16.5" customHeight="1">
      <c r="A71" s="177"/>
      <c r="B71" s="178"/>
      <c r="C71" s="178"/>
      <c r="D71" s="177"/>
      <c r="E71" s="142"/>
      <c r="F71" s="179"/>
      <c r="G71" s="179"/>
      <c r="H71" s="180">
        <f t="shared" ref="H71:H76" si="6">IF(B71=3,0,IF(B71=4,0,IF(C71=3,0,F71*G71)))</f>
        <v>0</v>
      </c>
      <c r="I71" s="179"/>
      <c r="J71" s="179"/>
      <c r="K71" s="180">
        <f t="shared" ref="K71:K76" si="7">SUM(I71:J71)</f>
        <v>0</v>
      </c>
      <c r="L71" s="197">
        <f t="shared" si="2"/>
        <v>0</v>
      </c>
      <c r="M71" s="167">
        <f t="shared" si="3"/>
        <v>0</v>
      </c>
      <c r="N71" s="167">
        <f t="shared" si="4"/>
        <v>0</v>
      </c>
      <c r="O71" s="167">
        <f t="shared" si="5"/>
        <v>0</v>
      </c>
    </row>
    <row r="72" spans="1:15" ht="16.5" customHeight="1">
      <c r="A72" s="177"/>
      <c r="B72" s="178"/>
      <c r="C72" s="178"/>
      <c r="D72" s="177"/>
      <c r="E72" s="142"/>
      <c r="F72" s="179"/>
      <c r="G72" s="179"/>
      <c r="H72" s="180">
        <f t="shared" si="6"/>
        <v>0</v>
      </c>
      <c r="I72" s="179"/>
      <c r="J72" s="179"/>
      <c r="K72" s="180">
        <f t="shared" si="7"/>
        <v>0</v>
      </c>
      <c r="L72" s="197">
        <f t="shared" ref="L72:L105" si="8">IF(H72&gt;0,E72,0)</f>
        <v>0</v>
      </c>
      <c r="M72" s="167">
        <f t="shared" ref="M72:M105" si="9">E72*F72</f>
        <v>0</v>
      </c>
      <c r="N72" s="167">
        <f t="shared" ref="N72:N105" si="10">E72*G72</f>
        <v>0</v>
      </c>
      <c r="O72" s="167">
        <f t="shared" ref="O72:O105" si="11">E72*H72</f>
        <v>0</v>
      </c>
    </row>
    <row r="73" spans="1:15" ht="16.5" customHeight="1">
      <c r="A73" s="177"/>
      <c r="B73" s="178"/>
      <c r="C73" s="178"/>
      <c r="D73" s="177"/>
      <c r="E73" s="142"/>
      <c r="F73" s="179"/>
      <c r="G73" s="179"/>
      <c r="H73" s="180">
        <f t="shared" si="6"/>
        <v>0</v>
      </c>
      <c r="I73" s="179"/>
      <c r="J73" s="179"/>
      <c r="K73" s="180">
        <f t="shared" si="7"/>
        <v>0</v>
      </c>
      <c r="L73" s="197">
        <f t="shared" si="8"/>
        <v>0</v>
      </c>
      <c r="M73" s="167">
        <f t="shared" si="9"/>
        <v>0</v>
      </c>
      <c r="N73" s="167">
        <f t="shared" si="10"/>
        <v>0</v>
      </c>
      <c r="O73" s="167">
        <f t="shared" si="11"/>
        <v>0</v>
      </c>
    </row>
    <row r="74" spans="1:15" ht="16.5" customHeight="1">
      <c r="A74" s="177"/>
      <c r="B74" s="178"/>
      <c r="C74" s="178"/>
      <c r="D74" s="177"/>
      <c r="E74" s="142"/>
      <c r="F74" s="179"/>
      <c r="G74" s="179"/>
      <c r="H74" s="180">
        <f t="shared" si="6"/>
        <v>0</v>
      </c>
      <c r="I74" s="179"/>
      <c r="J74" s="179"/>
      <c r="K74" s="180">
        <f t="shared" si="7"/>
        <v>0</v>
      </c>
      <c r="L74" s="197">
        <f t="shared" si="8"/>
        <v>0</v>
      </c>
      <c r="M74" s="167">
        <f t="shared" si="9"/>
        <v>0</v>
      </c>
      <c r="N74" s="167">
        <f t="shared" si="10"/>
        <v>0</v>
      </c>
      <c r="O74" s="167">
        <f t="shared" si="11"/>
        <v>0</v>
      </c>
    </row>
    <row r="75" spans="1:15" ht="16.5" customHeight="1">
      <c r="A75" s="177"/>
      <c r="B75" s="178"/>
      <c r="C75" s="178"/>
      <c r="D75" s="177"/>
      <c r="E75" s="142"/>
      <c r="F75" s="179"/>
      <c r="G75" s="179"/>
      <c r="H75" s="180">
        <f t="shared" si="6"/>
        <v>0</v>
      </c>
      <c r="I75" s="179"/>
      <c r="J75" s="179"/>
      <c r="K75" s="180">
        <f t="shared" si="7"/>
        <v>0</v>
      </c>
      <c r="L75" s="197">
        <f t="shared" si="8"/>
        <v>0</v>
      </c>
      <c r="M75" s="167">
        <f t="shared" si="9"/>
        <v>0</v>
      </c>
      <c r="N75" s="167">
        <f t="shared" si="10"/>
        <v>0</v>
      </c>
      <c r="O75" s="167">
        <f t="shared" si="11"/>
        <v>0</v>
      </c>
    </row>
    <row r="76" spans="1:15" ht="16.5" customHeight="1">
      <c r="A76" s="177"/>
      <c r="B76" s="178"/>
      <c r="C76" s="178"/>
      <c r="D76" s="177"/>
      <c r="E76" s="142"/>
      <c r="F76" s="179"/>
      <c r="G76" s="179"/>
      <c r="H76" s="180">
        <f t="shared" si="6"/>
        <v>0</v>
      </c>
      <c r="I76" s="179"/>
      <c r="J76" s="179"/>
      <c r="K76" s="180">
        <f t="shared" si="7"/>
        <v>0</v>
      </c>
      <c r="L76" s="197">
        <f t="shared" si="8"/>
        <v>0</v>
      </c>
      <c r="M76" s="167">
        <f t="shared" si="9"/>
        <v>0</v>
      </c>
      <c r="N76" s="167">
        <f t="shared" si="10"/>
        <v>0</v>
      </c>
      <c r="O76" s="167">
        <f t="shared" si="11"/>
        <v>0</v>
      </c>
    </row>
    <row r="77" spans="1:15" ht="16.5" customHeight="1">
      <c r="A77" s="177"/>
      <c r="B77" s="178"/>
      <c r="C77" s="178"/>
      <c r="D77" s="177"/>
      <c r="E77" s="142"/>
      <c r="F77" s="179"/>
      <c r="G77" s="179"/>
      <c r="H77" s="180">
        <f t="shared" ref="H77:H105" si="12">IF(B77=3,0,IF(B77=4,0,IF(C77=3,0,F77*G77)))</f>
        <v>0</v>
      </c>
      <c r="I77" s="179"/>
      <c r="J77" s="179"/>
      <c r="K77" s="180">
        <f t="shared" ref="K77:K105" si="13">SUM(I77:J77)</f>
        <v>0</v>
      </c>
      <c r="L77" s="197">
        <f t="shared" si="8"/>
        <v>0</v>
      </c>
      <c r="M77" s="167">
        <f t="shared" si="9"/>
        <v>0</v>
      </c>
      <c r="N77" s="167">
        <f t="shared" si="10"/>
        <v>0</v>
      </c>
      <c r="O77" s="167">
        <f t="shared" si="11"/>
        <v>0</v>
      </c>
    </row>
    <row r="78" spans="1:15" ht="16.5" customHeight="1">
      <c r="A78" s="177"/>
      <c r="B78" s="178"/>
      <c r="C78" s="178"/>
      <c r="D78" s="177"/>
      <c r="E78" s="142"/>
      <c r="F78" s="179"/>
      <c r="G78" s="179"/>
      <c r="H78" s="180">
        <f t="shared" si="12"/>
        <v>0</v>
      </c>
      <c r="I78" s="179"/>
      <c r="J78" s="179"/>
      <c r="K78" s="180">
        <f t="shared" si="13"/>
        <v>0</v>
      </c>
      <c r="L78" s="197">
        <f t="shared" si="8"/>
        <v>0</v>
      </c>
      <c r="M78" s="167">
        <f t="shared" si="9"/>
        <v>0</v>
      </c>
      <c r="N78" s="167">
        <f t="shared" si="10"/>
        <v>0</v>
      </c>
      <c r="O78" s="167">
        <f t="shared" si="11"/>
        <v>0</v>
      </c>
    </row>
    <row r="79" spans="1:15" ht="16.5" customHeight="1">
      <c r="A79" s="177"/>
      <c r="B79" s="178"/>
      <c r="C79" s="178"/>
      <c r="D79" s="177"/>
      <c r="E79" s="142"/>
      <c r="F79" s="179"/>
      <c r="G79" s="179"/>
      <c r="H79" s="180">
        <f t="shared" si="12"/>
        <v>0</v>
      </c>
      <c r="I79" s="179"/>
      <c r="J79" s="179"/>
      <c r="K79" s="180">
        <f t="shared" si="13"/>
        <v>0</v>
      </c>
      <c r="L79" s="197">
        <f t="shared" si="8"/>
        <v>0</v>
      </c>
      <c r="M79" s="167">
        <f t="shared" si="9"/>
        <v>0</v>
      </c>
      <c r="N79" s="167">
        <f t="shared" si="10"/>
        <v>0</v>
      </c>
      <c r="O79" s="167">
        <f t="shared" si="11"/>
        <v>0</v>
      </c>
    </row>
    <row r="80" spans="1:15" ht="16.5" customHeight="1">
      <c r="A80" s="177"/>
      <c r="B80" s="178"/>
      <c r="C80" s="178"/>
      <c r="D80" s="177"/>
      <c r="E80" s="142"/>
      <c r="F80" s="179"/>
      <c r="G80" s="179"/>
      <c r="H80" s="180">
        <f t="shared" si="12"/>
        <v>0</v>
      </c>
      <c r="I80" s="179"/>
      <c r="J80" s="179"/>
      <c r="K80" s="180">
        <f t="shared" si="13"/>
        <v>0</v>
      </c>
      <c r="L80" s="197">
        <f t="shared" si="8"/>
        <v>0</v>
      </c>
      <c r="M80" s="167">
        <f t="shared" si="9"/>
        <v>0</v>
      </c>
      <c r="N80" s="167">
        <f t="shared" si="10"/>
        <v>0</v>
      </c>
      <c r="O80" s="167">
        <f t="shared" si="11"/>
        <v>0</v>
      </c>
    </row>
    <row r="81" spans="1:15" ht="16.5" customHeight="1">
      <c r="A81" s="177"/>
      <c r="B81" s="178"/>
      <c r="C81" s="178"/>
      <c r="D81" s="177"/>
      <c r="E81" s="142"/>
      <c r="F81" s="179"/>
      <c r="G81" s="179"/>
      <c r="H81" s="180">
        <f t="shared" si="12"/>
        <v>0</v>
      </c>
      <c r="I81" s="179"/>
      <c r="J81" s="179"/>
      <c r="K81" s="180">
        <f t="shared" si="13"/>
        <v>0</v>
      </c>
      <c r="L81" s="197">
        <f t="shared" si="8"/>
        <v>0</v>
      </c>
      <c r="M81" s="167">
        <f t="shared" si="9"/>
        <v>0</v>
      </c>
      <c r="N81" s="167">
        <f t="shared" si="10"/>
        <v>0</v>
      </c>
      <c r="O81" s="167">
        <f t="shared" si="11"/>
        <v>0</v>
      </c>
    </row>
    <row r="82" spans="1:15" ht="16.5" customHeight="1">
      <c r="A82" s="177"/>
      <c r="B82" s="178"/>
      <c r="C82" s="178"/>
      <c r="D82" s="177"/>
      <c r="E82" s="142"/>
      <c r="F82" s="179"/>
      <c r="G82" s="179"/>
      <c r="H82" s="180">
        <f t="shared" si="12"/>
        <v>0</v>
      </c>
      <c r="I82" s="179"/>
      <c r="J82" s="179"/>
      <c r="K82" s="180">
        <f t="shared" si="13"/>
        <v>0</v>
      </c>
      <c r="L82" s="197">
        <f t="shared" si="8"/>
        <v>0</v>
      </c>
      <c r="M82" s="167">
        <f t="shared" si="9"/>
        <v>0</v>
      </c>
      <c r="N82" s="167">
        <f t="shared" si="10"/>
        <v>0</v>
      </c>
      <c r="O82" s="167">
        <f t="shared" si="11"/>
        <v>0</v>
      </c>
    </row>
    <row r="83" spans="1:15" ht="16.5" customHeight="1">
      <c r="A83" s="177"/>
      <c r="B83" s="178"/>
      <c r="C83" s="178"/>
      <c r="D83" s="177"/>
      <c r="E83" s="142"/>
      <c r="F83" s="179"/>
      <c r="G83" s="179"/>
      <c r="H83" s="180">
        <f t="shared" si="12"/>
        <v>0</v>
      </c>
      <c r="I83" s="179"/>
      <c r="J83" s="179"/>
      <c r="K83" s="180">
        <f t="shared" si="13"/>
        <v>0</v>
      </c>
      <c r="L83" s="197">
        <f t="shared" si="8"/>
        <v>0</v>
      </c>
      <c r="M83" s="167">
        <f t="shared" si="9"/>
        <v>0</v>
      </c>
      <c r="N83" s="167">
        <f t="shared" si="10"/>
        <v>0</v>
      </c>
      <c r="O83" s="167">
        <f t="shared" si="11"/>
        <v>0</v>
      </c>
    </row>
    <row r="84" spans="1:15">
      <c r="A84" s="177"/>
      <c r="B84" s="178"/>
      <c r="C84" s="178"/>
      <c r="D84" s="177"/>
      <c r="E84" s="142"/>
      <c r="F84" s="179"/>
      <c r="G84" s="179"/>
      <c r="H84" s="180">
        <f t="shared" si="12"/>
        <v>0</v>
      </c>
      <c r="I84" s="179"/>
      <c r="J84" s="179"/>
      <c r="K84" s="180">
        <f t="shared" si="13"/>
        <v>0</v>
      </c>
      <c r="L84" s="197">
        <f t="shared" si="8"/>
        <v>0</v>
      </c>
      <c r="M84" s="167">
        <f t="shared" si="9"/>
        <v>0</v>
      </c>
      <c r="N84" s="167">
        <f t="shared" si="10"/>
        <v>0</v>
      </c>
      <c r="O84" s="167">
        <f t="shared" si="11"/>
        <v>0</v>
      </c>
    </row>
    <row r="85" spans="1:15" ht="16.5" customHeight="1">
      <c r="A85" s="177"/>
      <c r="B85" s="178"/>
      <c r="C85" s="178"/>
      <c r="D85" s="177"/>
      <c r="E85" s="142"/>
      <c r="F85" s="179"/>
      <c r="G85" s="179"/>
      <c r="H85" s="180">
        <f t="shared" si="12"/>
        <v>0</v>
      </c>
      <c r="I85" s="179"/>
      <c r="J85" s="179"/>
      <c r="K85" s="180">
        <f t="shared" si="13"/>
        <v>0</v>
      </c>
      <c r="L85" s="197">
        <f t="shared" si="8"/>
        <v>0</v>
      </c>
      <c r="M85" s="167">
        <f t="shared" si="9"/>
        <v>0</v>
      </c>
      <c r="N85" s="167">
        <f t="shared" si="10"/>
        <v>0</v>
      </c>
      <c r="O85" s="167">
        <f t="shared" si="11"/>
        <v>0</v>
      </c>
    </row>
    <row r="86" spans="1:15">
      <c r="A86" s="177"/>
      <c r="B86" s="178"/>
      <c r="C86" s="178"/>
      <c r="D86" s="177"/>
      <c r="E86" s="142"/>
      <c r="F86" s="179"/>
      <c r="G86" s="179"/>
      <c r="H86" s="180">
        <f t="shared" si="12"/>
        <v>0</v>
      </c>
      <c r="I86" s="179"/>
      <c r="J86" s="179"/>
      <c r="K86" s="180">
        <f t="shared" si="13"/>
        <v>0</v>
      </c>
      <c r="L86" s="197">
        <f t="shared" si="8"/>
        <v>0</v>
      </c>
      <c r="M86" s="167">
        <f t="shared" si="9"/>
        <v>0</v>
      </c>
      <c r="N86" s="167">
        <f t="shared" si="10"/>
        <v>0</v>
      </c>
      <c r="O86" s="167">
        <f t="shared" si="11"/>
        <v>0</v>
      </c>
    </row>
    <row r="87" spans="1:15" ht="16.5" customHeight="1">
      <c r="A87" s="177"/>
      <c r="B87" s="178"/>
      <c r="C87" s="178"/>
      <c r="D87" s="177"/>
      <c r="E87" s="142"/>
      <c r="F87" s="179"/>
      <c r="G87" s="179"/>
      <c r="H87" s="180">
        <f t="shared" si="12"/>
        <v>0</v>
      </c>
      <c r="I87" s="179"/>
      <c r="J87" s="179"/>
      <c r="K87" s="180">
        <f t="shared" si="13"/>
        <v>0</v>
      </c>
      <c r="L87" s="197">
        <f t="shared" si="8"/>
        <v>0</v>
      </c>
      <c r="M87" s="167">
        <f t="shared" si="9"/>
        <v>0</v>
      </c>
      <c r="N87" s="167">
        <f t="shared" si="10"/>
        <v>0</v>
      </c>
      <c r="O87" s="167">
        <f t="shared" si="11"/>
        <v>0</v>
      </c>
    </row>
    <row r="88" spans="1:15" ht="16.5" customHeight="1">
      <c r="A88" s="177"/>
      <c r="B88" s="178"/>
      <c r="C88" s="178"/>
      <c r="D88" s="177"/>
      <c r="E88" s="142"/>
      <c r="F88" s="179"/>
      <c r="G88" s="179"/>
      <c r="H88" s="180">
        <f t="shared" si="12"/>
        <v>0</v>
      </c>
      <c r="I88" s="179"/>
      <c r="J88" s="179"/>
      <c r="K88" s="180">
        <f t="shared" si="13"/>
        <v>0</v>
      </c>
      <c r="L88" s="197">
        <f t="shared" si="8"/>
        <v>0</v>
      </c>
      <c r="M88" s="167">
        <f t="shared" si="9"/>
        <v>0</v>
      </c>
      <c r="N88" s="167">
        <f t="shared" si="10"/>
        <v>0</v>
      </c>
      <c r="O88" s="167">
        <f t="shared" si="11"/>
        <v>0</v>
      </c>
    </row>
    <row r="89" spans="1:15" ht="16.5" customHeight="1">
      <c r="A89" s="177"/>
      <c r="B89" s="178"/>
      <c r="C89" s="178"/>
      <c r="D89" s="177"/>
      <c r="E89" s="142"/>
      <c r="F89" s="179"/>
      <c r="G89" s="179"/>
      <c r="H89" s="180">
        <f t="shared" si="12"/>
        <v>0</v>
      </c>
      <c r="I89" s="179"/>
      <c r="J89" s="179"/>
      <c r="K89" s="180">
        <f t="shared" si="13"/>
        <v>0</v>
      </c>
      <c r="L89" s="197">
        <f t="shared" si="8"/>
        <v>0</v>
      </c>
      <c r="M89" s="167">
        <f t="shared" si="9"/>
        <v>0</v>
      </c>
      <c r="N89" s="167">
        <f t="shared" si="10"/>
        <v>0</v>
      </c>
      <c r="O89" s="167">
        <f t="shared" si="11"/>
        <v>0</v>
      </c>
    </row>
    <row r="90" spans="1:15" ht="16.5" customHeight="1">
      <c r="A90" s="177"/>
      <c r="B90" s="178"/>
      <c r="C90" s="178"/>
      <c r="D90" s="177"/>
      <c r="E90" s="142"/>
      <c r="F90" s="179"/>
      <c r="G90" s="179"/>
      <c r="H90" s="180">
        <f t="shared" si="12"/>
        <v>0</v>
      </c>
      <c r="I90" s="179"/>
      <c r="J90" s="179"/>
      <c r="K90" s="180">
        <f t="shared" si="13"/>
        <v>0</v>
      </c>
      <c r="L90" s="197">
        <f t="shared" si="8"/>
        <v>0</v>
      </c>
      <c r="M90" s="167">
        <f t="shared" si="9"/>
        <v>0</v>
      </c>
      <c r="N90" s="167">
        <f t="shared" si="10"/>
        <v>0</v>
      </c>
      <c r="O90" s="167">
        <f t="shared" si="11"/>
        <v>0</v>
      </c>
    </row>
    <row r="91" spans="1:15" ht="16.5" customHeight="1">
      <c r="A91" s="177"/>
      <c r="B91" s="178"/>
      <c r="C91" s="178"/>
      <c r="D91" s="177"/>
      <c r="E91" s="142"/>
      <c r="F91" s="179"/>
      <c r="G91" s="179"/>
      <c r="H91" s="180">
        <f t="shared" si="12"/>
        <v>0</v>
      </c>
      <c r="I91" s="179"/>
      <c r="J91" s="179"/>
      <c r="K91" s="180">
        <f t="shared" si="13"/>
        <v>0</v>
      </c>
      <c r="L91" s="197">
        <f t="shared" si="8"/>
        <v>0</v>
      </c>
      <c r="M91" s="167">
        <f t="shared" si="9"/>
        <v>0</v>
      </c>
      <c r="N91" s="167">
        <f t="shared" si="10"/>
        <v>0</v>
      </c>
      <c r="O91" s="167">
        <f t="shared" si="11"/>
        <v>0</v>
      </c>
    </row>
    <row r="92" spans="1:15" ht="16.5" customHeight="1">
      <c r="A92" s="177"/>
      <c r="B92" s="178"/>
      <c r="C92" s="178"/>
      <c r="D92" s="177"/>
      <c r="E92" s="142"/>
      <c r="F92" s="179"/>
      <c r="G92" s="179"/>
      <c r="H92" s="180">
        <f t="shared" si="12"/>
        <v>0</v>
      </c>
      <c r="I92" s="179"/>
      <c r="J92" s="179"/>
      <c r="K92" s="180">
        <f t="shared" si="13"/>
        <v>0</v>
      </c>
      <c r="L92" s="197">
        <f t="shared" si="8"/>
        <v>0</v>
      </c>
      <c r="M92" s="167">
        <f t="shared" si="9"/>
        <v>0</v>
      </c>
      <c r="N92" s="167">
        <f t="shared" si="10"/>
        <v>0</v>
      </c>
      <c r="O92" s="167">
        <f t="shared" si="11"/>
        <v>0</v>
      </c>
    </row>
    <row r="93" spans="1:15" ht="16.5" customHeight="1">
      <c r="A93" s="177"/>
      <c r="B93" s="178"/>
      <c r="C93" s="178"/>
      <c r="D93" s="177"/>
      <c r="E93" s="142"/>
      <c r="F93" s="179"/>
      <c r="G93" s="179"/>
      <c r="H93" s="180">
        <f t="shared" si="12"/>
        <v>0</v>
      </c>
      <c r="I93" s="179"/>
      <c r="J93" s="179"/>
      <c r="K93" s="180">
        <f t="shared" si="13"/>
        <v>0</v>
      </c>
      <c r="L93" s="197">
        <f t="shared" si="8"/>
        <v>0</v>
      </c>
      <c r="M93" s="167">
        <f t="shared" si="9"/>
        <v>0</v>
      </c>
      <c r="N93" s="167">
        <f t="shared" si="10"/>
        <v>0</v>
      </c>
      <c r="O93" s="167">
        <f t="shared" si="11"/>
        <v>0</v>
      </c>
    </row>
    <row r="94" spans="1:15" ht="16.5" customHeight="1">
      <c r="A94" s="177"/>
      <c r="B94" s="178"/>
      <c r="C94" s="178"/>
      <c r="D94" s="177"/>
      <c r="E94" s="142"/>
      <c r="F94" s="179"/>
      <c r="G94" s="179"/>
      <c r="H94" s="180">
        <f t="shared" si="12"/>
        <v>0</v>
      </c>
      <c r="I94" s="179"/>
      <c r="J94" s="179"/>
      <c r="K94" s="180">
        <f t="shared" si="13"/>
        <v>0</v>
      </c>
      <c r="L94" s="197">
        <f t="shared" si="8"/>
        <v>0</v>
      </c>
      <c r="M94" s="167">
        <f t="shared" si="9"/>
        <v>0</v>
      </c>
      <c r="N94" s="167">
        <f t="shared" si="10"/>
        <v>0</v>
      </c>
      <c r="O94" s="167">
        <f t="shared" si="11"/>
        <v>0</v>
      </c>
    </row>
    <row r="95" spans="1:15" ht="16.5" customHeight="1">
      <c r="A95" s="177"/>
      <c r="B95" s="178"/>
      <c r="C95" s="178"/>
      <c r="D95" s="177"/>
      <c r="E95" s="142"/>
      <c r="F95" s="179"/>
      <c r="G95" s="179"/>
      <c r="H95" s="180">
        <f t="shared" si="12"/>
        <v>0</v>
      </c>
      <c r="I95" s="179"/>
      <c r="J95" s="179"/>
      <c r="K95" s="180">
        <f t="shared" si="13"/>
        <v>0</v>
      </c>
      <c r="L95" s="197">
        <f t="shared" si="8"/>
        <v>0</v>
      </c>
      <c r="M95" s="167">
        <f t="shared" si="9"/>
        <v>0</v>
      </c>
      <c r="N95" s="167">
        <f t="shared" si="10"/>
        <v>0</v>
      </c>
      <c r="O95" s="167">
        <f t="shared" si="11"/>
        <v>0</v>
      </c>
    </row>
    <row r="96" spans="1:15" ht="16.5" customHeight="1">
      <c r="A96" s="177"/>
      <c r="B96" s="178"/>
      <c r="C96" s="178"/>
      <c r="D96" s="177"/>
      <c r="E96" s="142"/>
      <c r="F96" s="179"/>
      <c r="G96" s="179"/>
      <c r="H96" s="180">
        <f t="shared" si="12"/>
        <v>0</v>
      </c>
      <c r="I96" s="179"/>
      <c r="J96" s="179"/>
      <c r="K96" s="180">
        <f t="shared" si="13"/>
        <v>0</v>
      </c>
      <c r="L96" s="197">
        <f t="shared" si="8"/>
        <v>0</v>
      </c>
      <c r="M96" s="167">
        <f t="shared" si="9"/>
        <v>0</v>
      </c>
      <c r="N96" s="167">
        <f t="shared" si="10"/>
        <v>0</v>
      </c>
      <c r="O96" s="167">
        <f t="shared" si="11"/>
        <v>0</v>
      </c>
    </row>
    <row r="97" spans="1:15" ht="16.5" customHeight="1">
      <c r="A97" s="177"/>
      <c r="B97" s="178"/>
      <c r="C97" s="178"/>
      <c r="D97" s="177"/>
      <c r="E97" s="142"/>
      <c r="F97" s="179"/>
      <c r="G97" s="179"/>
      <c r="H97" s="180">
        <f t="shared" si="12"/>
        <v>0</v>
      </c>
      <c r="I97" s="179"/>
      <c r="J97" s="179"/>
      <c r="K97" s="180">
        <f t="shared" si="13"/>
        <v>0</v>
      </c>
      <c r="L97" s="197">
        <f t="shared" si="8"/>
        <v>0</v>
      </c>
      <c r="M97" s="167">
        <f t="shared" si="9"/>
        <v>0</v>
      </c>
      <c r="N97" s="167">
        <f t="shared" si="10"/>
        <v>0</v>
      </c>
      <c r="O97" s="167">
        <f t="shared" si="11"/>
        <v>0</v>
      </c>
    </row>
    <row r="98" spans="1:15" ht="16.5" customHeight="1">
      <c r="A98" s="177"/>
      <c r="B98" s="178"/>
      <c r="C98" s="178"/>
      <c r="D98" s="177"/>
      <c r="E98" s="142"/>
      <c r="F98" s="179"/>
      <c r="G98" s="179"/>
      <c r="H98" s="180">
        <f t="shared" si="12"/>
        <v>0</v>
      </c>
      <c r="I98" s="179"/>
      <c r="J98" s="179"/>
      <c r="K98" s="180">
        <f t="shared" si="13"/>
        <v>0</v>
      </c>
      <c r="L98" s="197">
        <f t="shared" si="8"/>
        <v>0</v>
      </c>
      <c r="M98" s="167">
        <f t="shared" si="9"/>
        <v>0</v>
      </c>
      <c r="N98" s="167">
        <f t="shared" si="10"/>
        <v>0</v>
      </c>
      <c r="O98" s="167">
        <f t="shared" si="11"/>
        <v>0</v>
      </c>
    </row>
    <row r="99" spans="1:15" ht="16.5" customHeight="1">
      <c r="A99" s="177"/>
      <c r="B99" s="178"/>
      <c r="C99" s="178"/>
      <c r="D99" s="177"/>
      <c r="E99" s="142"/>
      <c r="F99" s="179"/>
      <c r="G99" s="179"/>
      <c r="H99" s="180">
        <f t="shared" si="12"/>
        <v>0</v>
      </c>
      <c r="I99" s="179"/>
      <c r="J99" s="179"/>
      <c r="K99" s="180">
        <f t="shared" si="13"/>
        <v>0</v>
      </c>
      <c r="L99" s="197">
        <f t="shared" si="8"/>
        <v>0</v>
      </c>
      <c r="M99" s="167">
        <f t="shared" si="9"/>
        <v>0</v>
      </c>
      <c r="N99" s="167">
        <f t="shared" si="10"/>
        <v>0</v>
      </c>
      <c r="O99" s="167">
        <f t="shared" si="11"/>
        <v>0</v>
      </c>
    </row>
    <row r="100" spans="1:15" ht="16.5" customHeight="1">
      <c r="A100" s="177"/>
      <c r="B100" s="178"/>
      <c r="C100" s="178"/>
      <c r="D100" s="177"/>
      <c r="E100" s="142"/>
      <c r="F100" s="179"/>
      <c r="G100" s="179"/>
      <c r="H100" s="180">
        <f t="shared" si="12"/>
        <v>0</v>
      </c>
      <c r="I100" s="179"/>
      <c r="J100" s="179"/>
      <c r="K100" s="180">
        <f t="shared" si="13"/>
        <v>0</v>
      </c>
      <c r="L100" s="197">
        <f t="shared" si="8"/>
        <v>0</v>
      </c>
      <c r="M100" s="167">
        <f t="shared" si="9"/>
        <v>0</v>
      </c>
      <c r="N100" s="167">
        <f t="shared" si="10"/>
        <v>0</v>
      </c>
      <c r="O100" s="167">
        <f t="shared" si="11"/>
        <v>0</v>
      </c>
    </row>
    <row r="101" spans="1:15" ht="16.5" customHeight="1">
      <c r="A101" s="177"/>
      <c r="B101" s="178"/>
      <c r="C101" s="178"/>
      <c r="D101" s="177"/>
      <c r="E101" s="142"/>
      <c r="F101" s="179"/>
      <c r="G101" s="179"/>
      <c r="H101" s="180">
        <f t="shared" si="12"/>
        <v>0</v>
      </c>
      <c r="I101" s="179"/>
      <c r="J101" s="179"/>
      <c r="K101" s="180">
        <f t="shared" si="13"/>
        <v>0</v>
      </c>
      <c r="L101" s="197">
        <f t="shared" si="8"/>
        <v>0</v>
      </c>
      <c r="M101" s="167">
        <f t="shared" si="9"/>
        <v>0</v>
      </c>
      <c r="N101" s="167">
        <f t="shared" si="10"/>
        <v>0</v>
      </c>
      <c r="O101" s="167">
        <f t="shared" si="11"/>
        <v>0</v>
      </c>
    </row>
    <row r="102" spans="1:15" ht="16.5" customHeight="1">
      <c r="A102" s="177"/>
      <c r="B102" s="178"/>
      <c r="C102" s="178"/>
      <c r="D102" s="177"/>
      <c r="E102" s="142"/>
      <c r="F102" s="179"/>
      <c r="G102" s="179"/>
      <c r="H102" s="180">
        <f t="shared" si="12"/>
        <v>0</v>
      </c>
      <c r="I102" s="179"/>
      <c r="J102" s="179"/>
      <c r="K102" s="180">
        <f t="shared" si="13"/>
        <v>0</v>
      </c>
      <c r="L102" s="197">
        <f t="shared" si="8"/>
        <v>0</v>
      </c>
      <c r="M102" s="167">
        <f t="shared" si="9"/>
        <v>0</v>
      </c>
      <c r="N102" s="167">
        <f t="shared" si="10"/>
        <v>0</v>
      </c>
      <c r="O102" s="167">
        <f t="shared" si="11"/>
        <v>0</v>
      </c>
    </row>
    <row r="103" spans="1:15" ht="16.5" customHeight="1">
      <c r="A103" s="177"/>
      <c r="B103" s="178"/>
      <c r="C103" s="178"/>
      <c r="D103" s="177"/>
      <c r="E103" s="142"/>
      <c r="F103" s="179"/>
      <c r="G103" s="179"/>
      <c r="H103" s="180">
        <f t="shared" si="12"/>
        <v>0</v>
      </c>
      <c r="I103" s="179"/>
      <c r="J103" s="179"/>
      <c r="K103" s="180">
        <f t="shared" si="13"/>
        <v>0</v>
      </c>
      <c r="L103" s="197">
        <f t="shared" si="8"/>
        <v>0</v>
      </c>
      <c r="M103" s="167">
        <f t="shared" si="9"/>
        <v>0</v>
      </c>
      <c r="N103" s="167">
        <f t="shared" si="10"/>
        <v>0</v>
      </c>
      <c r="O103" s="167">
        <f t="shared" si="11"/>
        <v>0</v>
      </c>
    </row>
    <row r="104" spans="1:15" ht="16.5" customHeight="1">
      <c r="A104" s="177"/>
      <c r="B104" s="178"/>
      <c r="C104" s="178"/>
      <c r="D104" s="177"/>
      <c r="E104" s="142"/>
      <c r="F104" s="179"/>
      <c r="G104" s="179"/>
      <c r="H104" s="180">
        <f t="shared" si="12"/>
        <v>0</v>
      </c>
      <c r="I104" s="179"/>
      <c r="J104" s="179"/>
      <c r="K104" s="180">
        <f t="shared" si="13"/>
        <v>0</v>
      </c>
      <c r="L104" s="197">
        <f t="shared" si="8"/>
        <v>0</v>
      </c>
      <c r="M104" s="167">
        <f t="shared" si="9"/>
        <v>0</v>
      </c>
      <c r="N104" s="167">
        <f t="shared" si="10"/>
        <v>0</v>
      </c>
      <c r="O104" s="167">
        <f t="shared" si="11"/>
        <v>0</v>
      </c>
    </row>
    <row r="105" spans="1:15" ht="16.5" customHeight="1">
      <c r="A105" s="177"/>
      <c r="B105" s="178"/>
      <c r="C105" s="178"/>
      <c r="D105" s="177"/>
      <c r="E105" s="142"/>
      <c r="F105" s="179"/>
      <c r="G105" s="179"/>
      <c r="H105" s="180">
        <f t="shared" si="12"/>
        <v>0</v>
      </c>
      <c r="I105" s="179"/>
      <c r="J105" s="179"/>
      <c r="K105" s="180">
        <f t="shared" si="13"/>
        <v>0</v>
      </c>
      <c r="L105" s="197">
        <f t="shared" si="8"/>
        <v>0</v>
      </c>
      <c r="M105" s="167">
        <f t="shared" si="9"/>
        <v>0</v>
      </c>
      <c r="N105" s="167">
        <f t="shared" si="10"/>
        <v>0</v>
      </c>
      <c r="O105" s="167">
        <f t="shared" si="11"/>
        <v>0</v>
      </c>
    </row>
    <row r="106" spans="1:15" ht="16.5" customHeight="1">
      <c r="A106" s="177"/>
      <c r="B106" s="178"/>
      <c r="C106" s="178"/>
      <c r="D106" s="177"/>
      <c r="E106" s="142"/>
      <c r="F106" s="179"/>
      <c r="G106" s="179"/>
      <c r="H106" s="180">
        <f t="shared" ref="H106" si="14">IF(B106=3,0,IF(B106=4,0,IF(C106=3,0,F106*G106)))</f>
        <v>0</v>
      </c>
      <c r="I106" s="179"/>
      <c r="J106" s="179"/>
      <c r="K106" s="180">
        <f t="shared" ref="K106" si="15">SUM(I106:J106)</f>
        <v>0</v>
      </c>
      <c r="L106" s="197">
        <f t="shared" ref="L106" si="16">IF(H106&gt;0,E106,0)</f>
        <v>0</v>
      </c>
      <c r="M106" s="167">
        <f t="shared" ref="M106" si="17">E106*F106</f>
        <v>0</v>
      </c>
      <c r="N106" s="167">
        <f t="shared" ref="N106" si="18">E106*G106</f>
        <v>0</v>
      </c>
      <c r="O106" s="167">
        <f t="shared" ref="O106" si="19">E106*H106</f>
        <v>0</v>
      </c>
    </row>
    <row r="107" spans="1:15" ht="16.5" customHeight="1">
      <c r="A107" s="366" t="s">
        <v>119</v>
      </c>
      <c r="B107" s="352"/>
      <c r="C107" s="352"/>
      <c r="D107" s="353"/>
      <c r="E107" s="198">
        <f>SUM(E7:E106)</f>
        <v>0</v>
      </c>
      <c r="F107" s="199">
        <f>(E7*F7+E8*F8+E9*F9+E10*F10+E11*F11+E12*F12+E13*F13+E14*F14+E15*F15+E16*F16+E17*F17+E18*F18+E19*F19+E20*F20+E21*F21+E22*F22+E23*F23+E24*F24+E25*F25+E26*F26+E27*F27+E28*F28+E29*F29+E30*F30+E31*F31+E32*F32+E33*F33+E34*F34+E35*F35+E36*F36+E37*F37+E38*F38+E39*F39+E40*F40+E41*F41+E42*F42+E43*F43+E44*F44+E45*F45+E46*F46+E47*F47+E48*F48+E49*F49+E50*F50+E51*F51+E52*F52+E53*F53+E54*F54+E55*F55+E56*F56+E57*F57+E58*F58+E59*F59+E60*F60+E61*F61+E62*F62+E63*F63+E64*F64+E65*F65+E66*F66+E67*F67+E68*F68+E69*F69+E70*F70+E71*F71+E72*F72+E73*F73+E74*F74+E75*F75+E76*F76+E77*F77+E78*F78+E79*F79+E80*F80+E81*F81+E82*F82+E83*F83+E84*F84+E85*F85+E86*F86+E87*F87+E88*F88+E89*F89+E90*F90+E91*F91+E92*F92+E93*F93+E94*F94+E95*F95+E96*F96+E97*F97+E98*F98+E99*F99+E100*F100+E101*F101+E102*F102+E103*F103+E104*F104+E105*F105+E106*F106)</f>
        <v>0</v>
      </c>
      <c r="G107" s="199">
        <f>(E7*G7+E8*G8+E9*G9+E10*G10+E11*G11+E12*G12+E13*G13+E14*G14+E15*G15+E16*G16+E17*G17+E18*G18+E19*G19+E20*G20+E21*G21+E22*G22+E23*G23+E24*G24+E25*G25+E26*G26+E27*G27+E28*G28+E29*G29+E30*G30+E31*G31+E32*G32+E33*G33+E34*G34+E35*G35+E36*G36+E37*G37+E38*G38+E39*G39+E40*G40+E41*G41+E42*G42+E43*G43+E44*G44+E45*G45+E46*G46+E47*G47+E48*G48+E49*G49+E50*G50+E51*G51+E52*G52+E53*G53+E54*G54+E55*G55+E56*G56+E57*G57+E58*G58+E59*G59+E60*G60+E61*G61+E62*G62+E63*G63+E64*G64+E65*G65+E66*G66+E67*G67+E68*G68+E69*G69+E70*G70+E71*G71+E72*G72+E73*G73+E74*G74+E75*G75+E76*G76+E77*G77+E78*G78+E79*G79+E80*G80+E81*G81+E82*G82+E83*G83+E84*G84+E85*G85+E86*G86+E87*G87+E88*G88+E89*G89+E90*G90+E91*G91+E92*G92+E93*G93+E94*G94+E95*G95+E96*G96+E97*G97+E98*G98+E99*G99+E100*G100+E101*G101+E102*G102+E103*G103+E104*G104+E105*G105+E106*G106)</f>
        <v>0</v>
      </c>
      <c r="H107" s="200">
        <f>(E7*H7+E8*H8+E9*H9+E10*H10+E11*H11+E12*H12+E13*H13+E14*H14+E15*H15+E16*H16+E17*H17+E18*H18+E19*H19+E20*H20+E21*H21+E22*H22+E23*H23+E24*H24+E25*H25+E26*H26+E27*H27+E28*H28+E29*H29+E30*H30+E31*H31+E32*H32+E33*H33+E34*H34+E35*H35+E36*H36+E37*H37+E38*H38+E39*H39+E40*H40+E41*H41+E42*H42+E43*H43+E44*H44+E45*H45+E46*H46+E47*H47+E48*H48+E49*H49+E50*H50+E51*H51+E52*H52+E53*H53+E54*H54+E55*H55+E56*H56+E57*H57+E58*H58+E59*H59+E60*H60+E61*H61+E62*H62+E63*H63+E64*H64+E65*H65+E66*H66+E67*H67+E68*H68+E69*H69+E70*H70+E71*H71+E72*H72+E73*H73+E74*H74+E75*H75+E76*H76+E77*H77+E78*H78+E79*H79+E80*H80+E81*H81+E82*H82+E83*H83+E84*H84+E85*H85+E86*H86+E87*H87+E88*H88+E89*H89+E90*H90+E91*H91+E92*H92+E93*H93+E94*H94+E95*H95+E96*H96+E97*H97+E98*H98+E99*H99+E100*H100+E101*H101+E102*H102+E103*H103+E104*H104+E105*H105+E106*H106)</f>
        <v>0</v>
      </c>
      <c r="I107" s="200">
        <f>(E7*I7+E8*I8+E9*I9+E10*I10+E11*I11+E12*I12+E13*I13+E14*I14+E15*I15+E16*I16+E17*I17+E18*I18+E19*I19+E20*I20+E21*I21+E22*I22+E23*I23+E24*I24+E25*I25+E26*I26+E27*I27+E28*I28+E29*I29+E30*I30+E31*I31+E32*I32+E33*I33+E34*I34+E35*I35+E36*I36+E37*I37+E38*I38+E39*I39+E40*I40+E41*I41+E42*I42+E43*I43+E44*I44+E45*I45+E46*I46+E47*I47+E48*I48+E49*I49+E50*I50+E51*I51+E52*I52+E53*I53+E54*I54+E55*I55+E56*I56+E57*I57+E58*I58+E59*I59+E60*I60+E61*I61+E62*I62+E63*I63+E64*I64+E65*I65+E66*I66+E67*I67+E68*I68+E69*I69+E70*I70+E71*I71+E72*I72+E73*I73+E74*I74+E75*I75+E76*I76+E77*I77+E78*I78+E79*I79+E80*I80+E81*I81+E82*I82+E83*I83+E84*I84+E85*I85+E86*I86+E87*I87+E88*I88+E89*I89+E90*I90+E91*I91+E92*I92+E93*I93+E94*I94+E95*I95+E96*I96+E97*I97+E98*I98+E99*I99+E100*I100+E101*I101+E102*I102+E103*I103+E104*I104+E105*I105+E106*I106)</f>
        <v>0</v>
      </c>
      <c r="J107" s="200">
        <f>(E7*J7+E8*J8+E9*J9+E10*J10+E11*J11+E12*J12+E13*J13+E14*J14+E15*J15+E16*J16+E17*J17+E18*J18+E19*J19+E20*J20+E21*J21+E22*J22+E23*J23+E24*J24+E25*J25+E26*J26+E27*J27+E28*J28+E29*J29+E30*J30+E31*J31+E32*J32+E33*J33+E34*J34+E35*J35+E36*J36+E37*J37+E38*J38+E39*J39+E40*J40+E41*J41+E42*J42+E43*J43+E44*J44+E45*J45+E46*J46+E47*J47+E48*J48+E49*J49+E50*J50+E51*J51+E52*J52+E53*J53+E54*J54+E55*J55+E56*J56+E57*J57+E58*J58+E59*J59+E60*J60+E61*J61+E62*J62+E63*J63+E64*J64+E65*J65+E66*J66+E67*J67+E68*J68+E69*J69+E70*J70+E71*J71+E72*J72+E73*J73+E74*J74+E75*J75+E76*J76+E77*J77+E78*J78+E79*J79+E80*J80+E81*J81+E82*J82+E83*J83+E84*J84+E85*J85+E86*J86+E87*J87+E88*J88+E89*J89+E90*J90+E91*J91+E92*J92+E93*J93+E94*J94+E95*J95+E96*J96+E97*J97+E98*J98+E99*J99+E100*J100+E101*J101+E102*J102+E103*J103+E104*J104+E105*J105+E106*J106)</f>
        <v>0</v>
      </c>
      <c r="K107" s="200">
        <f>SUM(I107:J107)</f>
        <v>0</v>
      </c>
      <c r="L107" s="197">
        <f>SUM(L7:L106)</f>
        <v>0</v>
      </c>
      <c r="M107" s="167">
        <f>SUM(M7:M106)</f>
        <v>0</v>
      </c>
      <c r="N107" s="167">
        <f>SUM(N7:N106)</f>
        <v>0</v>
      </c>
      <c r="O107" s="167">
        <f>SUM(O7:O106)</f>
        <v>0</v>
      </c>
    </row>
    <row r="108" spans="1:15" s="9" customFormat="1" ht="16.5" customHeight="1">
      <c r="A108" s="366" t="s">
        <v>206</v>
      </c>
      <c r="B108" s="352"/>
      <c r="C108" s="352"/>
      <c r="D108" s="353"/>
      <c r="E108" s="200">
        <f>IF(E107=0,0,E107/SUBTOTAL(3,E7:E106))</f>
        <v>0</v>
      </c>
      <c r="F108" s="199">
        <f>IF(E107=0,0,M107/E107)</f>
        <v>0</v>
      </c>
      <c r="G108" s="199">
        <f>IF(L107=0,0,N107/L107)</f>
        <v>0</v>
      </c>
      <c r="H108" s="200">
        <f>IF(L107=0,0,O107/L107)</f>
        <v>0</v>
      </c>
      <c r="I108" s="200">
        <f>IF($E107=0,0,I107/$E107)</f>
        <v>0</v>
      </c>
      <c r="J108" s="200">
        <f t="shared" ref="J108:K108" si="20">IF($E107=0,0,J107/$E107)</f>
        <v>0</v>
      </c>
      <c r="K108" s="200">
        <f t="shared" si="20"/>
        <v>0</v>
      </c>
      <c r="L108" s="172"/>
    </row>
    <row r="109" spans="1:15">
      <c r="A109" s="98" t="s">
        <v>235</v>
      </c>
      <c r="B109" s="51"/>
      <c r="C109" s="51"/>
      <c r="D109" s="51"/>
      <c r="E109" s="51"/>
      <c r="F109" s="181"/>
      <c r="G109" s="181"/>
      <c r="H109" s="51"/>
      <c r="I109" s="51"/>
      <c r="J109" s="51"/>
      <c r="K109" s="51"/>
    </row>
    <row r="110" spans="1:15" s="184" customFormat="1">
      <c r="A110" s="98" t="s">
        <v>248</v>
      </c>
      <c r="B110" s="51"/>
      <c r="C110" s="51"/>
      <c r="D110" s="51"/>
      <c r="E110" s="51"/>
      <c r="F110" s="181"/>
      <c r="G110" s="181"/>
      <c r="H110" s="51"/>
      <c r="I110" s="51"/>
      <c r="J110" s="51"/>
      <c r="K110" s="51"/>
      <c r="L110" s="183"/>
    </row>
    <row r="111" spans="1:15">
      <c r="A111" s="98" t="s">
        <v>207</v>
      </c>
    </row>
    <row r="112" spans="1:15">
      <c r="C112" s="185"/>
      <c r="F112" s="97"/>
      <c r="G112" s="97"/>
    </row>
    <row r="113" spans="6:7">
      <c r="F113" s="97"/>
      <c r="G113" s="97"/>
    </row>
    <row r="114" spans="6:7">
      <c r="F114" s="97"/>
      <c r="G114" s="97"/>
    </row>
    <row r="115" spans="6:7">
      <c r="F115" s="97"/>
      <c r="G115" s="97"/>
    </row>
    <row r="116" spans="6:7">
      <c r="F116" s="97"/>
      <c r="G116" s="97"/>
    </row>
    <row r="117" spans="6:7">
      <c r="F117" s="97"/>
      <c r="G117" s="97"/>
    </row>
    <row r="118" spans="6:7">
      <c r="F118" s="97"/>
      <c r="G118" s="97"/>
    </row>
    <row r="119" spans="6:7">
      <c r="F119" s="97"/>
      <c r="G119" s="97"/>
    </row>
    <row r="120" spans="6:7">
      <c r="F120" s="97"/>
      <c r="G120" s="97"/>
    </row>
    <row r="121" spans="6:7">
      <c r="F121" s="97"/>
      <c r="G121" s="97"/>
    </row>
    <row r="122" spans="6:7">
      <c r="F122" s="97"/>
      <c r="G122" s="97"/>
    </row>
    <row r="123" spans="6:7">
      <c r="F123" s="97"/>
      <c r="G123" s="97"/>
    </row>
    <row r="124" spans="6:7">
      <c r="F124" s="97"/>
      <c r="G124" s="97"/>
    </row>
    <row r="125" spans="6:7">
      <c r="F125" s="97"/>
      <c r="G125" s="97"/>
    </row>
    <row r="126" spans="6:7">
      <c r="F126" s="97"/>
      <c r="G126" s="97"/>
    </row>
    <row r="127" spans="6:7">
      <c r="F127" s="97"/>
      <c r="G127" s="97"/>
    </row>
    <row r="128" spans="6:7">
      <c r="F128" s="97"/>
      <c r="G128" s="97"/>
    </row>
    <row r="129" spans="6:7">
      <c r="F129" s="97"/>
      <c r="G129" s="97"/>
    </row>
    <row r="130" spans="6:7">
      <c r="F130" s="97"/>
      <c r="G130" s="97"/>
    </row>
    <row r="131" spans="6:7">
      <c r="F131" s="97"/>
      <c r="G131" s="97"/>
    </row>
    <row r="132" spans="6:7">
      <c r="F132" s="97"/>
      <c r="G132" s="97"/>
    </row>
    <row r="133" spans="6:7">
      <c r="F133" s="97"/>
      <c r="G133" s="97"/>
    </row>
    <row r="134" spans="6:7">
      <c r="F134" s="97"/>
      <c r="G134" s="97"/>
    </row>
    <row r="135" spans="6:7">
      <c r="F135" s="97"/>
      <c r="G135" s="97"/>
    </row>
    <row r="136" spans="6:7">
      <c r="F136" s="97"/>
      <c r="G136" s="97"/>
    </row>
    <row r="137" spans="6:7">
      <c r="F137" s="97"/>
      <c r="G137" s="97"/>
    </row>
    <row r="138" spans="6:7">
      <c r="F138" s="97"/>
      <c r="G138" s="97"/>
    </row>
    <row r="139" spans="6:7">
      <c r="F139" s="97"/>
      <c r="G139" s="97"/>
    </row>
    <row r="140" spans="6:7">
      <c r="F140" s="97"/>
      <c r="G140" s="97"/>
    </row>
    <row r="141" spans="6:7">
      <c r="F141" s="97"/>
      <c r="G141" s="97"/>
    </row>
    <row r="142" spans="6:7">
      <c r="F142" s="97"/>
      <c r="G142" s="97"/>
    </row>
    <row r="143" spans="6:7">
      <c r="F143" s="97"/>
      <c r="G143" s="97"/>
    </row>
    <row r="144" spans="6:7">
      <c r="F144" s="97"/>
      <c r="G144" s="97"/>
    </row>
    <row r="145" spans="6:7">
      <c r="F145" s="97"/>
      <c r="G145" s="97"/>
    </row>
    <row r="146" spans="6:7">
      <c r="F146" s="97"/>
      <c r="G146" s="97"/>
    </row>
    <row r="147" spans="6:7">
      <c r="F147" s="97"/>
      <c r="G147" s="97"/>
    </row>
    <row r="148" spans="6:7">
      <c r="F148" s="97"/>
      <c r="G148" s="97"/>
    </row>
    <row r="149" spans="6:7">
      <c r="F149" s="97"/>
      <c r="G149" s="97"/>
    </row>
    <row r="150" spans="6:7">
      <c r="F150" s="97"/>
      <c r="G150" s="97"/>
    </row>
    <row r="151" spans="6:7">
      <c r="F151" s="97"/>
      <c r="G151" s="97"/>
    </row>
    <row r="152" spans="6:7">
      <c r="F152" s="97"/>
      <c r="G152" s="97"/>
    </row>
    <row r="153" spans="6:7">
      <c r="F153" s="97"/>
      <c r="G153" s="97"/>
    </row>
    <row r="154" spans="6:7">
      <c r="F154" s="97"/>
      <c r="G154" s="97"/>
    </row>
    <row r="155" spans="6:7">
      <c r="F155" s="97"/>
      <c r="G155" s="97"/>
    </row>
    <row r="156" spans="6:7">
      <c r="F156" s="97"/>
      <c r="G156" s="97"/>
    </row>
    <row r="157" spans="6:7">
      <c r="F157" s="97"/>
      <c r="G157" s="97"/>
    </row>
    <row r="158" spans="6:7">
      <c r="F158" s="97"/>
      <c r="G158" s="97"/>
    </row>
    <row r="159" spans="6:7">
      <c r="F159" s="97"/>
      <c r="G159" s="97"/>
    </row>
    <row r="160" spans="6:7">
      <c r="F160" s="97"/>
      <c r="G160" s="97"/>
    </row>
    <row r="161" spans="6:7">
      <c r="F161" s="97"/>
      <c r="G161" s="97"/>
    </row>
    <row r="162" spans="6:7">
      <c r="F162" s="97"/>
      <c r="G162" s="97"/>
    </row>
    <row r="163" spans="6:7">
      <c r="F163" s="97"/>
      <c r="G163" s="97"/>
    </row>
    <row r="164" spans="6:7">
      <c r="F164" s="97"/>
      <c r="G164" s="97"/>
    </row>
    <row r="165" spans="6:7">
      <c r="F165" s="97"/>
      <c r="G165" s="97"/>
    </row>
    <row r="166" spans="6:7">
      <c r="F166" s="97"/>
      <c r="G166" s="97"/>
    </row>
    <row r="167" spans="6:7">
      <c r="F167" s="97"/>
      <c r="G167" s="97"/>
    </row>
    <row r="168" spans="6:7">
      <c r="F168" s="97"/>
      <c r="G168" s="97"/>
    </row>
    <row r="169" spans="6:7">
      <c r="F169" s="97"/>
      <c r="G169" s="97"/>
    </row>
    <row r="170" spans="6:7">
      <c r="F170" s="97"/>
      <c r="G170" s="97"/>
    </row>
    <row r="171" spans="6:7">
      <c r="F171" s="97"/>
      <c r="G171" s="97"/>
    </row>
    <row r="172" spans="6:7">
      <c r="F172" s="97"/>
      <c r="G172" s="97"/>
    </row>
    <row r="173" spans="6:7">
      <c r="F173" s="97"/>
      <c r="G173" s="97"/>
    </row>
    <row r="174" spans="6:7">
      <c r="F174" s="97"/>
      <c r="G174" s="97"/>
    </row>
    <row r="175" spans="6:7">
      <c r="F175" s="97"/>
      <c r="G175" s="97"/>
    </row>
    <row r="176" spans="6:7">
      <c r="F176" s="97"/>
      <c r="G176" s="97"/>
    </row>
    <row r="177" spans="6:7">
      <c r="F177" s="97"/>
      <c r="G177" s="97"/>
    </row>
    <row r="178" spans="6:7">
      <c r="F178" s="97"/>
      <c r="G178" s="97"/>
    </row>
    <row r="179" spans="6:7">
      <c r="F179" s="97"/>
      <c r="G179" s="97"/>
    </row>
    <row r="180" spans="6:7">
      <c r="F180" s="97"/>
      <c r="G180" s="97"/>
    </row>
    <row r="181" spans="6:7">
      <c r="F181" s="97"/>
      <c r="G181" s="97"/>
    </row>
    <row r="182" spans="6:7">
      <c r="F182" s="97"/>
      <c r="G182" s="97"/>
    </row>
    <row r="183" spans="6:7">
      <c r="F183" s="97"/>
      <c r="G183" s="97"/>
    </row>
    <row r="184" spans="6:7">
      <c r="F184" s="97"/>
      <c r="G184" s="97"/>
    </row>
    <row r="185" spans="6:7">
      <c r="F185" s="97"/>
      <c r="G185" s="97"/>
    </row>
    <row r="186" spans="6:7">
      <c r="F186" s="97"/>
      <c r="G186" s="97"/>
    </row>
    <row r="187" spans="6:7">
      <c r="F187" s="97"/>
      <c r="G187" s="97"/>
    </row>
    <row r="188" spans="6:7">
      <c r="F188" s="97"/>
      <c r="G188" s="97"/>
    </row>
    <row r="189" spans="6:7">
      <c r="F189" s="97"/>
      <c r="G189" s="97"/>
    </row>
  </sheetData>
  <sheetProtection password="8FB9" sheet="1" objects="1" scenarios="1" formatColumns="0" formatRows="0"/>
  <mergeCells count="13">
    <mergeCell ref="K2:K6"/>
    <mergeCell ref="A107:D107"/>
    <mergeCell ref="A108:D108"/>
    <mergeCell ref="A1:K1"/>
    <mergeCell ref="A2:A6"/>
    <mergeCell ref="C2:C3"/>
    <mergeCell ref="D2:D6"/>
    <mergeCell ref="E2:E6"/>
    <mergeCell ref="F2:F6"/>
    <mergeCell ref="G2:G6"/>
    <mergeCell ref="H2:H6"/>
    <mergeCell ref="I2:I6"/>
    <mergeCell ref="J2:J6"/>
  </mergeCells>
  <conditionalFormatting sqref="H7:H105">
    <cfRule type="expression" dxfId="24" priority="9">
      <formula>C7=3</formula>
    </cfRule>
    <cfRule type="expression" dxfId="23" priority="10">
      <formula>B7&gt;2</formula>
    </cfRule>
  </conditionalFormatting>
  <conditionalFormatting sqref="B7:B105">
    <cfRule type="cellIs" dxfId="22" priority="8" operator="notBetween">
      <formula>1</formula>
      <formula>4</formula>
    </cfRule>
  </conditionalFormatting>
  <conditionalFormatting sqref="C7:C105">
    <cfRule type="expression" dxfId="21" priority="6">
      <formula>AND(B7 &gt; 2,C7 = 1)</formula>
    </cfRule>
    <cfRule type="cellIs" dxfId="20" priority="7" operator="notBetween">
      <formula>1</formula>
      <formula>3</formula>
    </cfRule>
  </conditionalFormatting>
  <conditionalFormatting sqref="H106">
    <cfRule type="expression" dxfId="19" priority="4">
      <formula>C106=3</formula>
    </cfRule>
    <cfRule type="expression" dxfId="18" priority="5">
      <formula>B106&gt;2</formula>
    </cfRule>
  </conditionalFormatting>
  <conditionalFormatting sqref="B106">
    <cfRule type="cellIs" dxfId="17" priority="3" operator="notBetween">
      <formula>1</formula>
      <formula>4</formula>
    </cfRule>
  </conditionalFormatting>
  <conditionalFormatting sqref="C106">
    <cfRule type="expression" dxfId="16" priority="1">
      <formula>AND(B106 &gt; 2,C106 = 1)</formula>
    </cfRule>
    <cfRule type="cellIs" dxfId="15" priority="2" operator="notBetween">
      <formula>1</formula>
      <formula>3</formula>
    </cfRule>
  </conditionalFormatting>
  <pageMargins left="0.39370078740157483" right="0.19685039370078741" top="0.59055118110236227" bottom="0.19685039370078741" header="0.31496062992125984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8"/>
  <dimension ref="A1:D103"/>
  <sheetViews>
    <sheetView zoomScaleNormal="100" zoomScaleSheetLayoutView="96" workbookViewId="0">
      <pane ySplit="2" topLeftCell="A3" activePane="bottomLeft" state="frozen"/>
      <selection pane="bottomLeft" sqref="A1:D1"/>
    </sheetView>
  </sheetViews>
  <sheetFormatPr baseColWidth="10" defaultRowHeight="15" customHeight="1"/>
  <cols>
    <col min="1" max="1" width="4.140625" bestFit="1" customWidth="1"/>
    <col min="2" max="2" width="72.5703125" customWidth="1"/>
    <col min="3" max="3" width="67.42578125" customWidth="1"/>
    <col min="4" max="4" width="7.7109375" style="165" customWidth="1"/>
  </cols>
  <sheetData>
    <row r="1" spans="1:4" ht="15" customHeight="1">
      <c r="A1" s="222" t="s">
        <v>104</v>
      </c>
      <c r="B1" s="262"/>
      <c r="C1" s="262"/>
      <c r="D1" s="262"/>
    </row>
    <row r="2" spans="1:4" s="7" customFormat="1" ht="18.75" customHeight="1">
      <c r="A2" s="161" t="s">
        <v>165</v>
      </c>
      <c r="B2" s="166" t="s">
        <v>180</v>
      </c>
      <c r="C2" s="166" t="s">
        <v>47</v>
      </c>
      <c r="D2" s="164" t="s">
        <v>5</v>
      </c>
    </row>
    <row r="3" spans="1:4" s="7" customFormat="1" ht="15" customHeight="1">
      <c r="A3" s="120">
        <v>1</v>
      </c>
      <c r="B3" s="122"/>
      <c r="C3" s="122"/>
      <c r="D3" s="162"/>
    </row>
    <row r="4" spans="1:4" s="7" customFormat="1" ht="15" customHeight="1">
      <c r="A4" s="120">
        <v>2</v>
      </c>
      <c r="B4" s="142"/>
      <c r="C4" s="142"/>
      <c r="D4" s="162"/>
    </row>
    <row r="5" spans="1:4" s="7" customFormat="1" ht="15" customHeight="1">
      <c r="A5" s="120">
        <v>3</v>
      </c>
      <c r="B5" s="142"/>
      <c r="C5" s="142"/>
      <c r="D5" s="162"/>
    </row>
    <row r="6" spans="1:4" s="7" customFormat="1" ht="15" customHeight="1">
      <c r="A6" s="120">
        <v>4</v>
      </c>
      <c r="B6" s="122"/>
      <c r="C6" s="122"/>
      <c r="D6" s="162"/>
    </row>
    <row r="7" spans="1:4" s="7" customFormat="1" ht="15" customHeight="1">
      <c r="A7" s="120">
        <v>5</v>
      </c>
      <c r="B7" s="122"/>
      <c r="C7" s="122"/>
      <c r="D7" s="162"/>
    </row>
    <row r="8" spans="1:4" s="7" customFormat="1" ht="15" customHeight="1">
      <c r="A8" s="120">
        <v>6</v>
      </c>
      <c r="B8" s="122"/>
      <c r="C8" s="122"/>
      <c r="D8" s="162"/>
    </row>
    <row r="9" spans="1:4" s="7" customFormat="1" ht="15" customHeight="1">
      <c r="A9" s="120">
        <v>7</v>
      </c>
      <c r="B9" s="122"/>
      <c r="C9" s="122"/>
      <c r="D9" s="162"/>
    </row>
    <row r="10" spans="1:4" s="7" customFormat="1" ht="15" customHeight="1">
      <c r="A10" s="120">
        <v>8</v>
      </c>
      <c r="B10" s="122"/>
      <c r="C10" s="122"/>
      <c r="D10" s="162"/>
    </row>
    <row r="11" spans="1:4" s="7" customFormat="1" ht="15" customHeight="1">
      <c r="A11" s="120">
        <v>9</v>
      </c>
      <c r="B11" s="122"/>
      <c r="C11" s="122"/>
      <c r="D11" s="162"/>
    </row>
    <row r="12" spans="1:4" s="7" customFormat="1" ht="15" customHeight="1">
      <c r="A12" s="120">
        <v>10</v>
      </c>
      <c r="B12" s="122"/>
      <c r="C12" s="122"/>
      <c r="D12" s="162"/>
    </row>
    <row r="13" spans="1:4" s="7" customFormat="1" ht="15" customHeight="1">
      <c r="A13" s="120">
        <v>11</v>
      </c>
      <c r="B13" s="122"/>
      <c r="C13" s="122"/>
      <c r="D13" s="162"/>
    </row>
    <row r="14" spans="1:4" s="7" customFormat="1" ht="15" customHeight="1">
      <c r="A14" s="120">
        <v>12</v>
      </c>
      <c r="B14" s="122"/>
      <c r="C14" s="122"/>
      <c r="D14" s="162"/>
    </row>
    <row r="15" spans="1:4" s="7" customFormat="1" ht="15" customHeight="1">
      <c r="A15" s="120">
        <v>13</v>
      </c>
      <c r="B15" s="122"/>
      <c r="C15" s="122"/>
      <c r="D15" s="162"/>
    </row>
    <row r="16" spans="1:4" s="7" customFormat="1" ht="15" customHeight="1">
      <c r="A16" s="120">
        <v>14</v>
      </c>
      <c r="B16" s="122"/>
      <c r="C16" s="122"/>
      <c r="D16" s="162"/>
    </row>
    <row r="17" spans="1:4" s="7" customFormat="1" ht="15" customHeight="1">
      <c r="A17" s="120">
        <v>15</v>
      </c>
      <c r="B17" s="122"/>
      <c r="C17" s="142"/>
      <c r="D17" s="162"/>
    </row>
    <row r="18" spans="1:4" s="7" customFormat="1" ht="15" customHeight="1">
      <c r="A18" s="120">
        <v>16</v>
      </c>
      <c r="B18" s="122"/>
      <c r="C18" s="142"/>
      <c r="D18" s="162"/>
    </row>
    <row r="19" spans="1:4" s="7" customFormat="1" ht="15" customHeight="1">
      <c r="A19" s="120">
        <v>17</v>
      </c>
      <c r="B19" s="122"/>
      <c r="C19" s="142"/>
      <c r="D19" s="162"/>
    </row>
    <row r="20" spans="1:4" s="7" customFormat="1" ht="15" customHeight="1">
      <c r="A20" s="120">
        <v>18</v>
      </c>
      <c r="B20" s="122"/>
      <c r="C20" s="122"/>
      <c r="D20" s="162"/>
    </row>
    <row r="21" spans="1:4" ht="15" customHeight="1">
      <c r="A21" s="120">
        <v>19</v>
      </c>
      <c r="B21" s="122"/>
      <c r="C21" s="122"/>
      <c r="D21" s="162"/>
    </row>
    <row r="22" spans="1:4" ht="15" customHeight="1">
      <c r="A22" s="120">
        <v>20</v>
      </c>
      <c r="B22" s="122"/>
      <c r="C22" s="122"/>
      <c r="D22" s="162"/>
    </row>
    <row r="23" spans="1:4" ht="15" customHeight="1">
      <c r="A23" s="120">
        <v>21</v>
      </c>
      <c r="B23" s="122"/>
      <c r="C23" s="122"/>
      <c r="D23" s="162"/>
    </row>
    <row r="24" spans="1:4" ht="15" customHeight="1">
      <c r="A24" s="120">
        <v>22</v>
      </c>
      <c r="B24" s="122"/>
      <c r="C24" s="122"/>
      <c r="D24" s="162"/>
    </row>
    <row r="25" spans="1:4" ht="15" customHeight="1">
      <c r="A25" s="120">
        <v>23</v>
      </c>
      <c r="B25" s="122"/>
      <c r="C25" s="122"/>
      <c r="D25" s="162"/>
    </row>
    <row r="26" spans="1:4" ht="15" customHeight="1">
      <c r="A26" s="120">
        <v>24</v>
      </c>
      <c r="B26" s="122"/>
      <c r="C26" s="122"/>
      <c r="D26" s="162"/>
    </row>
    <row r="27" spans="1:4" ht="15" customHeight="1">
      <c r="A27" s="120">
        <v>25</v>
      </c>
      <c r="B27" s="122"/>
      <c r="C27" s="122"/>
      <c r="D27" s="162"/>
    </row>
    <row r="28" spans="1:4" ht="15" customHeight="1">
      <c r="A28" s="120">
        <v>26</v>
      </c>
      <c r="B28" s="122"/>
      <c r="C28" s="122"/>
      <c r="D28" s="162"/>
    </row>
    <row r="29" spans="1:4" ht="15" customHeight="1">
      <c r="A29" s="120">
        <v>27</v>
      </c>
      <c r="B29" s="122"/>
      <c r="C29" s="122"/>
      <c r="D29" s="162"/>
    </row>
    <row r="30" spans="1:4" ht="15" customHeight="1">
      <c r="A30" s="120">
        <v>28</v>
      </c>
      <c r="B30" s="122"/>
      <c r="C30" s="122"/>
      <c r="D30" s="162"/>
    </row>
    <row r="31" spans="1:4" ht="15" customHeight="1">
      <c r="A31" s="120">
        <v>29</v>
      </c>
      <c r="B31" s="122"/>
      <c r="C31" s="122"/>
      <c r="D31" s="162"/>
    </row>
    <row r="32" spans="1:4" ht="15" customHeight="1">
      <c r="A32" s="120">
        <v>30</v>
      </c>
      <c r="B32" s="122"/>
      <c r="C32" s="122"/>
      <c r="D32" s="162"/>
    </row>
    <row r="33" spans="1:4" ht="15" customHeight="1">
      <c r="A33" s="120">
        <v>31</v>
      </c>
      <c r="B33" s="122"/>
      <c r="C33" s="122"/>
      <c r="D33" s="162"/>
    </row>
    <row r="34" spans="1:4" ht="15" customHeight="1">
      <c r="A34" s="120">
        <v>32</v>
      </c>
      <c r="B34" s="122"/>
      <c r="C34" s="122"/>
      <c r="D34" s="162"/>
    </row>
    <row r="35" spans="1:4" ht="15" customHeight="1">
      <c r="A35" s="120">
        <v>33</v>
      </c>
      <c r="B35" s="122"/>
      <c r="C35" s="122"/>
      <c r="D35" s="162"/>
    </row>
    <row r="36" spans="1:4" ht="15" customHeight="1">
      <c r="A36" s="120">
        <v>34</v>
      </c>
      <c r="B36" s="122"/>
      <c r="C36" s="122"/>
      <c r="D36" s="162"/>
    </row>
    <row r="37" spans="1:4" ht="15" customHeight="1">
      <c r="A37" s="120">
        <v>35</v>
      </c>
      <c r="B37" s="122"/>
      <c r="C37" s="122"/>
      <c r="D37" s="162"/>
    </row>
    <row r="38" spans="1:4" ht="15" customHeight="1">
      <c r="A38" s="120">
        <v>36</v>
      </c>
      <c r="B38" s="122"/>
      <c r="C38" s="122"/>
      <c r="D38" s="162"/>
    </row>
    <row r="39" spans="1:4" ht="15" customHeight="1">
      <c r="A39" s="120">
        <v>37</v>
      </c>
      <c r="B39" s="122"/>
      <c r="C39" s="122"/>
      <c r="D39" s="162"/>
    </row>
    <row r="40" spans="1:4" ht="15" customHeight="1">
      <c r="A40" s="120">
        <v>38</v>
      </c>
      <c r="B40" s="122"/>
      <c r="C40" s="122"/>
      <c r="D40" s="162"/>
    </row>
    <row r="41" spans="1:4" ht="15" customHeight="1">
      <c r="A41" s="120">
        <v>39</v>
      </c>
      <c r="B41" s="122"/>
      <c r="C41" s="122"/>
      <c r="D41" s="162"/>
    </row>
    <row r="42" spans="1:4" ht="15" customHeight="1">
      <c r="A42" s="120">
        <v>40</v>
      </c>
      <c r="B42" s="122"/>
      <c r="C42" s="122"/>
      <c r="D42" s="162"/>
    </row>
    <row r="43" spans="1:4" ht="15" customHeight="1">
      <c r="A43" s="120">
        <v>41</v>
      </c>
      <c r="B43" s="122"/>
      <c r="C43" s="122"/>
      <c r="D43" s="162"/>
    </row>
    <row r="44" spans="1:4" ht="15" customHeight="1">
      <c r="A44" s="120">
        <v>42</v>
      </c>
      <c r="B44" s="122"/>
      <c r="C44" s="122"/>
      <c r="D44" s="162"/>
    </row>
    <row r="45" spans="1:4" ht="15" customHeight="1">
      <c r="A45" s="120">
        <v>43</v>
      </c>
      <c r="B45" s="122"/>
      <c r="C45" s="122"/>
      <c r="D45" s="162"/>
    </row>
    <row r="46" spans="1:4" ht="15" customHeight="1">
      <c r="A46" s="120">
        <v>44</v>
      </c>
      <c r="B46" s="122"/>
      <c r="C46" s="122"/>
      <c r="D46" s="162"/>
    </row>
    <row r="47" spans="1:4" ht="15" customHeight="1">
      <c r="A47" s="120">
        <v>45</v>
      </c>
      <c r="B47" s="122"/>
      <c r="C47" s="122"/>
      <c r="D47" s="162"/>
    </row>
    <row r="48" spans="1:4" ht="15" customHeight="1">
      <c r="A48" s="120">
        <v>46</v>
      </c>
      <c r="B48" s="122"/>
      <c r="C48" s="122"/>
      <c r="D48" s="162"/>
    </row>
    <row r="49" spans="1:4" ht="15" customHeight="1">
      <c r="A49" s="120">
        <v>47</v>
      </c>
      <c r="B49" s="122"/>
      <c r="C49" s="122"/>
      <c r="D49" s="162"/>
    </row>
    <row r="50" spans="1:4" ht="15" customHeight="1">
      <c r="A50" s="120">
        <v>48</v>
      </c>
      <c r="B50" s="122"/>
      <c r="C50" s="122"/>
      <c r="D50" s="162"/>
    </row>
    <row r="51" spans="1:4" ht="15" customHeight="1">
      <c r="A51" s="120">
        <v>49</v>
      </c>
      <c r="B51" s="122"/>
      <c r="C51" s="122"/>
      <c r="D51" s="162"/>
    </row>
    <row r="52" spans="1:4" ht="15" customHeight="1">
      <c r="A52" s="120">
        <v>50</v>
      </c>
      <c r="B52" s="122"/>
      <c r="C52" s="122"/>
      <c r="D52" s="162"/>
    </row>
    <row r="53" spans="1:4" ht="15" customHeight="1">
      <c r="A53" s="120">
        <v>51</v>
      </c>
      <c r="B53" s="122"/>
      <c r="C53" s="122"/>
      <c r="D53" s="162"/>
    </row>
    <row r="54" spans="1:4" ht="15" customHeight="1">
      <c r="A54" s="120">
        <v>52</v>
      </c>
      <c r="B54" s="122"/>
      <c r="C54" s="122"/>
      <c r="D54" s="162"/>
    </row>
    <row r="55" spans="1:4" ht="15" customHeight="1">
      <c r="A55" s="120">
        <v>53</v>
      </c>
      <c r="B55" s="122"/>
      <c r="C55" s="122"/>
      <c r="D55" s="162"/>
    </row>
    <row r="56" spans="1:4" ht="15" customHeight="1">
      <c r="A56" s="120">
        <v>54</v>
      </c>
      <c r="B56" s="122"/>
      <c r="C56" s="122"/>
      <c r="D56" s="162"/>
    </row>
    <row r="57" spans="1:4" ht="15" customHeight="1">
      <c r="A57" s="120">
        <v>55</v>
      </c>
      <c r="B57" s="122"/>
      <c r="C57" s="122"/>
      <c r="D57" s="162"/>
    </row>
    <row r="58" spans="1:4" ht="15" customHeight="1">
      <c r="A58" s="120">
        <v>56</v>
      </c>
      <c r="B58" s="122"/>
      <c r="C58" s="122"/>
      <c r="D58" s="162"/>
    </row>
    <row r="59" spans="1:4" ht="15" customHeight="1">
      <c r="A59" s="120">
        <v>57</v>
      </c>
      <c r="B59" s="122"/>
      <c r="C59" s="122"/>
      <c r="D59" s="162"/>
    </row>
    <row r="60" spans="1:4" ht="15" customHeight="1">
      <c r="A60" s="120">
        <v>58</v>
      </c>
      <c r="B60" s="122"/>
      <c r="C60" s="122"/>
      <c r="D60" s="162"/>
    </row>
    <row r="61" spans="1:4" ht="15" customHeight="1">
      <c r="A61" s="120">
        <v>59</v>
      </c>
      <c r="B61" s="122"/>
      <c r="C61" s="122"/>
      <c r="D61" s="162"/>
    </row>
    <row r="62" spans="1:4" ht="15" customHeight="1">
      <c r="A62" s="120">
        <v>60</v>
      </c>
      <c r="B62" s="122"/>
      <c r="C62" s="122"/>
      <c r="D62" s="162"/>
    </row>
    <row r="63" spans="1:4" ht="15" customHeight="1">
      <c r="A63" s="120">
        <v>61</v>
      </c>
      <c r="B63" s="122"/>
      <c r="C63" s="122"/>
      <c r="D63" s="162"/>
    </row>
    <row r="64" spans="1:4" ht="15" customHeight="1">
      <c r="A64" s="120">
        <v>62</v>
      </c>
      <c r="B64" s="122"/>
      <c r="C64" s="122"/>
      <c r="D64" s="162"/>
    </row>
    <row r="65" spans="1:4" ht="15" customHeight="1">
      <c r="A65" s="120">
        <v>63</v>
      </c>
      <c r="B65" s="122"/>
      <c r="C65" s="122"/>
      <c r="D65" s="162"/>
    </row>
    <row r="66" spans="1:4" ht="15" customHeight="1">
      <c r="A66" s="120">
        <v>64</v>
      </c>
      <c r="B66" s="122"/>
      <c r="C66" s="122"/>
      <c r="D66" s="162"/>
    </row>
    <row r="67" spans="1:4" ht="15" customHeight="1">
      <c r="A67" s="120">
        <v>65</v>
      </c>
      <c r="B67" s="122"/>
      <c r="C67" s="122"/>
      <c r="D67" s="162"/>
    </row>
    <row r="68" spans="1:4" ht="15" customHeight="1">
      <c r="A68" s="120">
        <v>66</v>
      </c>
      <c r="B68" s="122"/>
      <c r="C68" s="122"/>
      <c r="D68" s="162"/>
    </row>
    <row r="69" spans="1:4" ht="15" customHeight="1">
      <c r="A69" s="120">
        <v>67</v>
      </c>
      <c r="B69" s="122"/>
      <c r="C69" s="122"/>
      <c r="D69" s="162"/>
    </row>
    <row r="70" spans="1:4" ht="15" customHeight="1">
      <c r="A70" s="120">
        <v>68</v>
      </c>
      <c r="B70" s="122"/>
      <c r="C70" s="122"/>
      <c r="D70" s="162"/>
    </row>
    <row r="71" spans="1:4" ht="15" customHeight="1">
      <c r="A71" s="120">
        <v>69</v>
      </c>
      <c r="B71" s="122"/>
      <c r="C71" s="122"/>
      <c r="D71" s="162"/>
    </row>
    <row r="72" spans="1:4" ht="15" customHeight="1">
      <c r="A72" s="120">
        <v>70</v>
      </c>
      <c r="B72" s="122"/>
      <c r="C72" s="122"/>
      <c r="D72" s="162"/>
    </row>
    <row r="73" spans="1:4" ht="15" customHeight="1">
      <c r="A73" s="120">
        <v>71</v>
      </c>
      <c r="B73" s="122"/>
      <c r="C73" s="122"/>
      <c r="D73" s="162"/>
    </row>
    <row r="74" spans="1:4" ht="15" customHeight="1">
      <c r="A74" s="120">
        <v>72</v>
      </c>
      <c r="B74" s="122"/>
      <c r="C74" s="122"/>
      <c r="D74" s="162"/>
    </row>
    <row r="75" spans="1:4" ht="15" customHeight="1">
      <c r="A75" s="120">
        <v>73</v>
      </c>
      <c r="B75" s="122"/>
      <c r="C75" s="122"/>
      <c r="D75" s="162"/>
    </row>
    <row r="76" spans="1:4" ht="15" customHeight="1">
      <c r="A76" s="120">
        <v>74</v>
      </c>
      <c r="B76" s="122"/>
      <c r="C76" s="122"/>
      <c r="D76" s="162"/>
    </row>
    <row r="77" spans="1:4" ht="15" customHeight="1">
      <c r="A77" s="120">
        <v>75</v>
      </c>
      <c r="B77" s="122"/>
      <c r="C77" s="122"/>
      <c r="D77" s="162"/>
    </row>
    <row r="78" spans="1:4" ht="15" customHeight="1">
      <c r="A78" s="120">
        <v>76</v>
      </c>
      <c r="B78" s="122"/>
      <c r="C78" s="122"/>
      <c r="D78" s="162"/>
    </row>
    <row r="79" spans="1:4" ht="15" customHeight="1">
      <c r="A79" s="120">
        <v>77</v>
      </c>
      <c r="B79" s="122"/>
      <c r="C79" s="122"/>
      <c r="D79" s="162"/>
    </row>
    <row r="80" spans="1:4" ht="15" customHeight="1">
      <c r="A80" s="120">
        <v>78</v>
      </c>
      <c r="B80" s="122"/>
      <c r="C80" s="122"/>
      <c r="D80" s="162"/>
    </row>
    <row r="81" spans="1:4" ht="15" customHeight="1">
      <c r="A81" s="120">
        <v>79</v>
      </c>
      <c r="B81" s="122"/>
      <c r="C81" s="122"/>
      <c r="D81" s="162"/>
    </row>
    <row r="82" spans="1:4" ht="15" customHeight="1">
      <c r="A82" s="120">
        <v>80</v>
      </c>
      <c r="B82" s="122"/>
      <c r="C82" s="122"/>
      <c r="D82" s="162"/>
    </row>
    <row r="83" spans="1:4" ht="15" customHeight="1">
      <c r="A83" s="120">
        <v>81</v>
      </c>
      <c r="B83" s="122"/>
      <c r="C83" s="122"/>
      <c r="D83" s="162"/>
    </row>
    <row r="84" spans="1:4" ht="15" customHeight="1">
      <c r="A84" s="120">
        <v>82</v>
      </c>
      <c r="B84" s="122"/>
      <c r="C84" s="122"/>
      <c r="D84" s="162"/>
    </row>
    <row r="85" spans="1:4" ht="15" customHeight="1">
      <c r="A85" s="120">
        <v>83</v>
      </c>
      <c r="B85" s="122"/>
      <c r="C85" s="122"/>
      <c r="D85" s="162"/>
    </row>
    <row r="86" spans="1:4" ht="15" customHeight="1">
      <c r="A86" s="120">
        <v>84</v>
      </c>
      <c r="B86" s="122"/>
      <c r="C86" s="122"/>
      <c r="D86" s="162"/>
    </row>
    <row r="87" spans="1:4" ht="15" customHeight="1">
      <c r="A87" s="120">
        <v>85</v>
      </c>
      <c r="B87" s="122"/>
      <c r="C87" s="122"/>
      <c r="D87" s="162"/>
    </row>
    <row r="88" spans="1:4" ht="15" customHeight="1">
      <c r="A88" s="120">
        <v>86</v>
      </c>
      <c r="B88" s="122"/>
      <c r="C88" s="122"/>
      <c r="D88" s="162"/>
    </row>
    <row r="89" spans="1:4" ht="15" customHeight="1">
      <c r="A89" s="120">
        <v>87</v>
      </c>
      <c r="B89" s="122"/>
      <c r="C89" s="122"/>
      <c r="D89" s="162"/>
    </row>
    <row r="90" spans="1:4" ht="15" customHeight="1">
      <c r="A90" s="120">
        <v>88</v>
      </c>
      <c r="B90" s="122"/>
      <c r="C90" s="122"/>
      <c r="D90" s="162"/>
    </row>
    <row r="91" spans="1:4" ht="15" customHeight="1">
      <c r="A91" s="120">
        <v>89</v>
      </c>
      <c r="B91" s="122"/>
      <c r="C91" s="122"/>
      <c r="D91" s="162"/>
    </row>
    <row r="92" spans="1:4" ht="15" customHeight="1">
      <c r="A92" s="120">
        <v>90</v>
      </c>
      <c r="B92" s="122"/>
      <c r="C92" s="122"/>
      <c r="D92" s="162"/>
    </row>
    <row r="93" spans="1:4" ht="15" customHeight="1">
      <c r="A93" s="120">
        <v>91</v>
      </c>
      <c r="B93" s="122"/>
      <c r="C93" s="122"/>
      <c r="D93" s="162"/>
    </row>
    <row r="94" spans="1:4" ht="15" customHeight="1">
      <c r="A94" s="120">
        <v>92</v>
      </c>
      <c r="B94" s="122"/>
      <c r="C94" s="122"/>
      <c r="D94" s="162"/>
    </row>
    <row r="95" spans="1:4" ht="15" customHeight="1">
      <c r="A95" s="120">
        <v>93</v>
      </c>
      <c r="B95" s="122"/>
      <c r="C95" s="122"/>
      <c r="D95" s="162"/>
    </row>
    <row r="96" spans="1:4" ht="15" customHeight="1">
      <c r="A96" s="120">
        <v>94</v>
      </c>
      <c r="B96" s="122"/>
      <c r="C96" s="122"/>
      <c r="D96" s="162"/>
    </row>
    <row r="97" spans="1:4" ht="15" customHeight="1">
      <c r="A97" s="120">
        <v>95</v>
      </c>
      <c r="B97" s="122"/>
      <c r="C97" s="122"/>
      <c r="D97" s="162"/>
    </row>
    <row r="98" spans="1:4" ht="15" customHeight="1">
      <c r="A98" s="120">
        <v>96</v>
      </c>
      <c r="B98" s="122"/>
      <c r="C98" s="122"/>
      <c r="D98" s="162"/>
    </row>
    <row r="99" spans="1:4" ht="15" customHeight="1">
      <c r="A99" s="120">
        <v>97</v>
      </c>
      <c r="B99" s="122"/>
      <c r="C99" s="122"/>
      <c r="D99" s="162"/>
    </row>
    <row r="100" spans="1:4" ht="15" customHeight="1">
      <c r="A100" s="120">
        <v>98</v>
      </c>
      <c r="B100" s="122"/>
      <c r="C100" s="122"/>
      <c r="D100" s="162"/>
    </row>
    <row r="101" spans="1:4" ht="15" customHeight="1">
      <c r="A101" s="212">
        <v>99</v>
      </c>
      <c r="B101" s="122"/>
      <c r="C101" s="122"/>
      <c r="D101" s="162"/>
    </row>
    <row r="102" spans="1:4" ht="15" customHeight="1">
      <c r="A102" s="212">
        <v>100</v>
      </c>
      <c r="B102" s="142"/>
      <c r="C102" s="142"/>
      <c r="D102" s="162"/>
    </row>
    <row r="103" spans="1:4" s="214" customFormat="1" ht="15" customHeight="1">
      <c r="A103" s="231" t="s">
        <v>6</v>
      </c>
      <c r="B103" s="231"/>
      <c r="C103" s="231"/>
      <c r="D103" s="215">
        <f>SUM(D3:D102)</f>
        <v>0</v>
      </c>
    </row>
  </sheetData>
  <sheetProtection password="8FB9" sheet="1" objects="1" scenarios="1" formatColumns="0" formatRows="0"/>
  <mergeCells count="2">
    <mergeCell ref="A103:C103"/>
    <mergeCell ref="A1:D1"/>
  </mergeCells>
  <pageMargins left="0.78740157480314965" right="0.39370078740157483" top="0.59055118110236227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R106"/>
  <sheetViews>
    <sheetView zoomScaleNormal="100" zoomScaleSheetLayoutView="100" workbookViewId="0">
      <pane ySplit="5" topLeftCell="A6" activePane="bottomLeft" state="frozen"/>
      <selection pane="bottomLeft" sqref="A1:E1"/>
    </sheetView>
  </sheetViews>
  <sheetFormatPr baseColWidth="10" defaultRowHeight="12.75"/>
  <cols>
    <col min="1" max="1" width="4" bestFit="1" customWidth="1"/>
    <col min="2" max="2" width="99.42578125" customWidth="1"/>
    <col min="3" max="3" width="19.85546875" customWidth="1"/>
    <col min="4" max="4" width="12" customWidth="1"/>
    <col min="5" max="5" width="15.140625" customWidth="1"/>
    <col min="6" max="18" width="1.85546875" style="136" customWidth="1"/>
  </cols>
  <sheetData>
    <row r="1" spans="1:18" s="32" customFormat="1" ht="17.25" customHeight="1">
      <c r="A1" s="222" t="s">
        <v>105</v>
      </c>
      <c r="B1" s="262"/>
      <c r="C1" s="262"/>
      <c r="D1" s="262"/>
      <c r="E1" s="26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s="7" customFormat="1" ht="12.75" customHeight="1">
      <c r="A2" s="371" t="s">
        <v>165</v>
      </c>
      <c r="B2" s="372" t="s">
        <v>180</v>
      </c>
      <c r="C2" s="186" t="s">
        <v>173</v>
      </c>
      <c r="D2" s="374" t="s">
        <v>172</v>
      </c>
      <c r="E2" s="376" t="s">
        <v>236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s="7" customFormat="1">
      <c r="A3" s="371"/>
      <c r="B3" s="373"/>
      <c r="C3" s="187" t="s">
        <v>237</v>
      </c>
      <c r="D3" s="375"/>
      <c r="E3" s="377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s="7" customFormat="1">
      <c r="A4" s="371"/>
      <c r="B4" s="373"/>
      <c r="C4" s="188" t="s">
        <v>238</v>
      </c>
      <c r="D4" s="187" t="s">
        <v>239</v>
      </c>
      <c r="E4" s="377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7" customFormat="1">
      <c r="A5" s="371"/>
      <c r="B5" s="373"/>
      <c r="C5" s="189" t="s">
        <v>240</v>
      </c>
      <c r="D5" s="190" t="s">
        <v>241</v>
      </c>
      <c r="E5" s="378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s="7" customFormat="1" ht="15" customHeight="1">
      <c r="A6" s="169">
        <v>1</v>
      </c>
      <c r="B6" s="142"/>
      <c r="C6" s="191"/>
      <c r="D6" s="191"/>
      <c r="E6" s="171"/>
      <c r="F6" s="102">
        <f>IF(ISBLANK(B6),0,1)</f>
        <v>0</v>
      </c>
      <c r="G6" s="102">
        <f>IF(AND($C6=1,$D6=1),1,0)</f>
        <v>0</v>
      </c>
      <c r="H6" s="102">
        <f>IF(AND($C6=2,$D6=1),1,0)</f>
        <v>0</v>
      </c>
      <c r="I6" s="102">
        <f>IF(AND($C6=3,$D6=1),1,0)</f>
        <v>0</v>
      </c>
      <c r="J6" s="102">
        <f>IF(AND($C6=1,$D6=2),1,0)</f>
        <v>0</v>
      </c>
      <c r="K6" s="102">
        <f>IF(AND($C6=2,$D6=2),1,0)</f>
        <v>0</v>
      </c>
      <c r="L6" s="102">
        <f>IF(AND($C6=3,$D6=2),1,0)</f>
        <v>0</v>
      </c>
      <c r="M6" s="102">
        <f>IF(AND($C6=1,$D6=1),$E6,0)</f>
        <v>0</v>
      </c>
      <c r="N6" s="102">
        <f>IF(AND($C6=2,$D6=1),$E6,0)</f>
        <v>0</v>
      </c>
      <c r="O6" s="102">
        <f>IF(AND($C6=3,$D6=1),$E6,0)</f>
        <v>0</v>
      </c>
      <c r="P6" s="102">
        <f>IF(AND($C6=1,$D6=2),$E6,0)</f>
        <v>0</v>
      </c>
      <c r="Q6" s="102">
        <f>IF(AND($C6=2,$D6=2),$E6,0)</f>
        <v>0</v>
      </c>
      <c r="R6" s="102">
        <f>IF(AND($C6=3,$D6=2),$E6,0)</f>
        <v>0</v>
      </c>
    </row>
    <row r="7" spans="1:18" ht="15" customHeight="1">
      <c r="A7" s="169">
        <v>2</v>
      </c>
      <c r="B7" s="142"/>
      <c r="C7" s="171"/>
      <c r="D7" s="171"/>
      <c r="E7" s="171"/>
      <c r="F7" s="102">
        <f t="shared" ref="F7:F70" si="0">IF(ISBLANK(B7),0,1)</f>
        <v>0</v>
      </c>
      <c r="G7" s="102">
        <f t="shared" ref="G7:G70" si="1">IF(AND($C7=1,$D7=1),1,0)</f>
        <v>0</v>
      </c>
      <c r="H7" s="102">
        <f t="shared" ref="H7:H70" si="2">IF(AND($C7=2,$D7=1),1,0)</f>
        <v>0</v>
      </c>
      <c r="I7" s="102">
        <f t="shared" ref="I7:I70" si="3">IF(AND($C7=3,$D7=1),1,0)</f>
        <v>0</v>
      </c>
      <c r="J7" s="102">
        <f t="shared" ref="J7:J70" si="4">IF(AND($C7=1,$D7=2),1,0)</f>
        <v>0</v>
      </c>
      <c r="K7" s="102">
        <f t="shared" ref="K7:K70" si="5">IF(AND($C7=2,$D7=2),1,0)</f>
        <v>0</v>
      </c>
      <c r="L7" s="102">
        <f t="shared" ref="L7:L70" si="6">IF(AND($C7=3,$D7=2),1,0)</f>
        <v>0</v>
      </c>
      <c r="M7" s="102">
        <f t="shared" ref="M7:M70" si="7">IF(AND($C7=1,$D7=1),$E7,0)</f>
        <v>0</v>
      </c>
      <c r="N7" s="102">
        <f t="shared" ref="N7:N70" si="8">IF(AND($C7=2,$D7=1),$E7,0)</f>
        <v>0</v>
      </c>
      <c r="O7" s="102">
        <f t="shared" ref="O7:O70" si="9">IF(AND($C7=3,$D7=1),$E7,0)</f>
        <v>0</v>
      </c>
      <c r="P7" s="102">
        <f t="shared" ref="P7:P70" si="10">IF(AND($C7=1,$D7=2),$E7,0)</f>
        <v>0</v>
      </c>
      <c r="Q7" s="102">
        <f t="shared" ref="Q7:Q70" si="11">IF(AND($C7=2,$D7=2),$E7,0)</f>
        <v>0</v>
      </c>
      <c r="R7" s="102">
        <f t="shared" ref="R7:R70" si="12">IF(AND($C7=3,$D7=2),$E7,0)</f>
        <v>0</v>
      </c>
    </row>
    <row r="8" spans="1:18" ht="15" customHeight="1">
      <c r="A8" s="169">
        <v>3</v>
      </c>
      <c r="B8" s="142"/>
      <c r="C8" s="171"/>
      <c r="D8" s="171"/>
      <c r="E8" s="171"/>
      <c r="F8" s="102">
        <f t="shared" si="0"/>
        <v>0</v>
      </c>
      <c r="G8" s="102">
        <f t="shared" si="1"/>
        <v>0</v>
      </c>
      <c r="H8" s="102">
        <f t="shared" si="2"/>
        <v>0</v>
      </c>
      <c r="I8" s="102">
        <f t="shared" si="3"/>
        <v>0</v>
      </c>
      <c r="J8" s="102">
        <f t="shared" si="4"/>
        <v>0</v>
      </c>
      <c r="K8" s="102">
        <f t="shared" si="5"/>
        <v>0</v>
      </c>
      <c r="L8" s="102">
        <f t="shared" si="6"/>
        <v>0</v>
      </c>
      <c r="M8" s="102">
        <f t="shared" si="7"/>
        <v>0</v>
      </c>
      <c r="N8" s="102">
        <f t="shared" si="8"/>
        <v>0</v>
      </c>
      <c r="O8" s="102">
        <f t="shared" si="9"/>
        <v>0</v>
      </c>
      <c r="P8" s="102">
        <f t="shared" si="10"/>
        <v>0</v>
      </c>
      <c r="Q8" s="102">
        <f t="shared" si="11"/>
        <v>0</v>
      </c>
      <c r="R8" s="102">
        <f t="shared" si="12"/>
        <v>0</v>
      </c>
    </row>
    <row r="9" spans="1:18" ht="15" customHeight="1">
      <c r="A9" s="169">
        <v>4</v>
      </c>
      <c r="B9" s="142"/>
      <c r="C9" s="171"/>
      <c r="D9" s="171"/>
      <c r="E9" s="171"/>
      <c r="F9" s="102">
        <f t="shared" si="0"/>
        <v>0</v>
      </c>
      <c r="G9" s="102">
        <f t="shared" si="1"/>
        <v>0</v>
      </c>
      <c r="H9" s="102">
        <f t="shared" si="2"/>
        <v>0</v>
      </c>
      <c r="I9" s="102">
        <f t="shared" si="3"/>
        <v>0</v>
      </c>
      <c r="J9" s="102">
        <f t="shared" si="4"/>
        <v>0</v>
      </c>
      <c r="K9" s="102">
        <f t="shared" si="5"/>
        <v>0</v>
      </c>
      <c r="L9" s="102">
        <f t="shared" si="6"/>
        <v>0</v>
      </c>
      <c r="M9" s="102">
        <f t="shared" si="7"/>
        <v>0</v>
      </c>
      <c r="N9" s="102">
        <f t="shared" si="8"/>
        <v>0</v>
      </c>
      <c r="O9" s="102">
        <f t="shared" si="9"/>
        <v>0</v>
      </c>
      <c r="P9" s="102">
        <f t="shared" si="10"/>
        <v>0</v>
      </c>
      <c r="Q9" s="102">
        <f t="shared" si="11"/>
        <v>0</v>
      </c>
      <c r="R9" s="102">
        <f t="shared" si="12"/>
        <v>0</v>
      </c>
    </row>
    <row r="10" spans="1:18" ht="15" customHeight="1">
      <c r="A10" s="169">
        <v>5</v>
      </c>
      <c r="B10" s="142"/>
      <c r="C10" s="171"/>
      <c r="D10" s="171"/>
      <c r="E10" s="171"/>
      <c r="F10" s="102">
        <f t="shared" si="0"/>
        <v>0</v>
      </c>
      <c r="G10" s="102">
        <f t="shared" si="1"/>
        <v>0</v>
      </c>
      <c r="H10" s="102">
        <f t="shared" si="2"/>
        <v>0</v>
      </c>
      <c r="I10" s="102">
        <f t="shared" si="3"/>
        <v>0</v>
      </c>
      <c r="J10" s="102">
        <f t="shared" si="4"/>
        <v>0</v>
      </c>
      <c r="K10" s="102">
        <f t="shared" si="5"/>
        <v>0</v>
      </c>
      <c r="L10" s="102">
        <f t="shared" si="6"/>
        <v>0</v>
      </c>
      <c r="M10" s="102">
        <f t="shared" si="7"/>
        <v>0</v>
      </c>
      <c r="N10" s="102">
        <f t="shared" si="8"/>
        <v>0</v>
      </c>
      <c r="O10" s="102">
        <f t="shared" si="9"/>
        <v>0</v>
      </c>
      <c r="P10" s="102">
        <f t="shared" si="10"/>
        <v>0</v>
      </c>
      <c r="Q10" s="102">
        <f t="shared" si="11"/>
        <v>0</v>
      </c>
      <c r="R10" s="102">
        <f t="shared" si="12"/>
        <v>0</v>
      </c>
    </row>
    <row r="11" spans="1:18" ht="15" customHeight="1">
      <c r="A11" s="169">
        <v>6</v>
      </c>
      <c r="B11" s="142"/>
      <c r="C11" s="171"/>
      <c r="D11" s="171"/>
      <c r="E11" s="171"/>
      <c r="F11" s="102">
        <f t="shared" si="0"/>
        <v>0</v>
      </c>
      <c r="G11" s="102">
        <f t="shared" si="1"/>
        <v>0</v>
      </c>
      <c r="H11" s="102">
        <f t="shared" si="2"/>
        <v>0</v>
      </c>
      <c r="I11" s="102">
        <f t="shared" si="3"/>
        <v>0</v>
      </c>
      <c r="J11" s="102">
        <f t="shared" si="4"/>
        <v>0</v>
      </c>
      <c r="K11" s="102">
        <f t="shared" si="5"/>
        <v>0</v>
      </c>
      <c r="L11" s="102">
        <f t="shared" si="6"/>
        <v>0</v>
      </c>
      <c r="M11" s="102">
        <f t="shared" si="7"/>
        <v>0</v>
      </c>
      <c r="N11" s="102">
        <f t="shared" si="8"/>
        <v>0</v>
      </c>
      <c r="O11" s="102">
        <f t="shared" si="9"/>
        <v>0</v>
      </c>
      <c r="P11" s="102">
        <f t="shared" si="10"/>
        <v>0</v>
      </c>
      <c r="Q11" s="102">
        <f t="shared" si="11"/>
        <v>0</v>
      </c>
      <c r="R11" s="102">
        <f t="shared" si="12"/>
        <v>0</v>
      </c>
    </row>
    <row r="12" spans="1:18" ht="15" customHeight="1">
      <c r="A12" s="169">
        <v>7</v>
      </c>
      <c r="B12" s="142"/>
      <c r="C12" s="171"/>
      <c r="D12" s="171"/>
      <c r="E12" s="171"/>
      <c r="F12" s="102">
        <f t="shared" si="0"/>
        <v>0</v>
      </c>
      <c r="G12" s="102">
        <f t="shared" si="1"/>
        <v>0</v>
      </c>
      <c r="H12" s="102">
        <f t="shared" si="2"/>
        <v>0</v>
      </c>
      <c r="I12" s="102">
        <f t="shared" si="3"/>
        <v>0</v>
      </c>
      <c r="J12" s="102">
        <f t="shared" si="4"/>
        <v>0</v>
      </c>
      <c r="K12" s="102">
        <f t="shared" si="5"/>
        <v>0</v>
      </c>
      <c r="L12" s="102">
        <f t="shared" si="6"/>
        <v>0</v>
      </c>
      <c r="M12" s="102">
        <f t="shared" si="7"/>
        <v>0</v>
      </c>
      <c r="N12" s="102">
        <f t="shared" si="8"/>
        <v>0</v>
      </c>
      <c r="O12" s="102">
        <f t="shared" si="9"/>
        <v>0</v>
      </c>
      <c r="P12" s="102">
        <f t="shared" si="10"/>
        <v>0</v>
      </c>
      <c r="Q12" s="102">
        <f t="shared" si="11"/>
        <v>0</v>
      </c>
      <c r="R12" s="102">
        <f t="shared" si="12"/>
        <v>0</v>
      </c>
    </row>
    <row r="13" spans="1:18" ht="15" customHeight="1">
      <c r="A13" s="169">
        <v>8</v>
      </c>
      <c r="B13" s="142"/>
      <c r="C13" s="171"/>
      <c r="D13" s="171"/>
      <c r="E13" s="171"/>
      <c r="F13" s="102">
        <f t="shared" si="0"/>
        <v>0</v>
      </c>
      <c r="G13" s="102">
        <f t="shared" si="1"/>
        <v>0</v>
      </c>
      <c r="H13" s="102">
        <f t="shared" si="2"/>
        <v>0</v>
      </c>
      <c r="I13" s="102">
        <f t="shared" si="3"/>
        <v>0</v>
      </c>
      <c r="J13" s="102">
        <f t="shared" si="4"/>
        <v>0</v>
      </c>
      <c r="K13" s="102">
        <f t="shared" si="5"/>
        <v>0</v>
      </c>
      <c r="L13" s="102">
        <f t="shared" si="6"/>
        <v>0</v>
      </c>
      <c r="M13" s="102">
        <f t="shared" si="7"/>
        <v>0</v>
      </c>
      <c r="N13" s="102">
        <f t="shared" si="8"/>
        <v>0</v>
      </c>
      <c r="O13" s="102">
        <f t="shared" si="9"/>
        <v>0</v>
      </c>
      <c r="P13" s="102">
        <f t="shared" si="10"/>
        <v>0</v>
      </c>
      <c r="Q13" s="102">
        <f t="shared" si="11"/>
        <v>0</v>
      </c>
      <c r="R13" s="102">
        <f t="shared" si="12"/>
        <v>0</v>
      </c>
    </row>
    <row r="14" spans="1:18" ht="15" customHeight="1">
      <c r="A14" s="169">
        <v>9</v>
      </c>
      <c r="B14" s="142"/>
      <c r="C14" s="171"/>
      <c r="D14" s="171"/>
      <c r="E14" s="171"/>
      <c r="F14" s="102">
        <f t="shared" si="0"/>
        <v>0</v>
      </c>
      <c r="G14" s="102">
        <f t="shared" si="1"/>
        <v>0</v>
      </c>
      <c r="H14" s="102">
        <f t="shared" si="2"/>
        <v>0</v>
      </c>
      <c r="I14" s="102">
        <f t="shared" si="3"/>
        <v>0</v>
      </c>
      <c r="J14" s="102">
        <f t="shared" si="4"/>
        <v>0</v>
      </c>
      <c r="K14" s="102">
        <f t="shared" si="5"/>
        <v>0</v>
      </c>
      <c r="L14" s="102">
        <f t="shared" si="6"/>
        <v>0</v>
      </c>
      <c r="M14" s="102">
        <f t="shared" si="7"/>
        <v>0</v>
      </c>
      <c r="N14" s="102">
        <f t="shared" si="8"/>
        <v>0</v>
      </c>
      <c r="O14" s="102">
        <f t="shared" si="9"/>
        <v>0</v>
      </c>
      <c r="P14" s="102">
        <f t="shared" si="10"/>
        <v>0</v>
      </c>
      <c r="Q14" s="102">
        <f t="shared" si="11"/>
        <v>0</v>
      </c>
      <c r="R14" s="102">
        <f t="shared" si="12"/>
        <v>0</v>
      </c>
    </row>
    <row r="15" spans="1:18" ht="15" customHeight="1">
      <c r="A15" s="169">
        <v>10</v>
      </c>
      <c r="B15" s="142"/>
      <c r="C15" s="171"/>
      <c r="D15" s="171"/>
      <c r="E15" s="171"/>
      <c r="F15" s="102">
        <f t="shared" si="0"/>
        <v>0</v>
      </c>
      <c r="G15" s="102">
        <f t="shared" si="1"/>
        <v>0</v>
      </c>
      <c r="H15" s="102">
        <f t="shared" si="2"/>
        <v>0</v>
      </c>
      <c r="I15" s="102">
        <f t="shared" si="3"/>
        <v>0</v>
      </c>
      <c r="J15" s="102">
        <f t="shared" si="4"/>
        <v>0</v>
      </c>
      <c r="K15" s="102">
        <f t="shared" si="5"/>
        <v>0</v>
      </c>
      <c r="L15" s="102">
        <f t="shared" si="6"/>
        <v>0</v>
      </c>
      <c r="M15" s="102">
        <f t="shared" si="7"/>
        <v>0</v>
      </c>
      <c r="N15" s="102">
        <f t="shared" si="8"/>
        <v>0</v>
      </c>
      <c r="O15" s="102">
        <f t="shared" si="9"/>
        <v>0</v>
      </c>
      <c r="P15" s="102">
        <f t="shared" si="10"/>
        <v>0</v>
      </c>
      <c r="Q15" s="102">
        <f t="shared" si="11"/>
        <v>0</v>
      </c>
      <c r="R15" s="102">
        <f t="shared" si="12"/>
        <v>0</v>
      </c>
    </row>
    <row r="16" spans="1:18" ht="15" customHeight="1">
      <c r="A16" s="169">
        <v>11</v>
      </c>
      <c r="B16" s="142"/>
      <c r="C16" s="170"/>
      <c r="D16" s="170"/>
      <c r="E16" s="170"/>
      <c r="F16" s="102">
        <f t="shared" si="0"/>
        <v>0</v>
      </c>
      <c r="G16" s="102">
        <f t="shared" si="1"/>
        <v>0</v>
      </c>
      <c r="H16" s="102">
        <f t="shared" si="2"/>
        <v>0</v>
      </c>
      <c r="I16" s="102">
        <f t="shared" si="3"/>
        <v>0</v>
      </c>
      <c r="J16" s="102">
        <f t="shared" si="4"/>
        <v>0</v>
      </c>
      <c r="K16" s="102">
        <f t="shared" si="5"/>
        <v>0</v>
      </c>
      <c r="L16" s="102">
        <f t="shared" si="6"/>
        <v>0</v>
      </c>
      <c r="M16" s="102">
        <f t="shared" si="7"/>
        <v>0</v>
      </c>
      <c r="N16" s="102">
        <f t="shared" si="8"/>
        <v>0</v>
      </c>
      <c r="O16" s="102">
        <f t="shared" si="9"/>
        <v>0</v>
      </c>
      <c r="P16" s="102">
        <f t="shared" si="10"/>
        <v>0</v>
      </c>
      <c r="Q16" s="102">
        <f t="shared" si="11"/>
        <v>0</v>
      </c>
      <c r="R16" s="102">
        <f t="shared" si="12"/>
        <v>0</v>
      </c>
    </row>
    <row r="17" spans="1:18" ht="15" customHeight="1">
      <c r="A17" s="169">
        <v>12</v>
      </c>
      <c r="B17" s="142"/>
      <c r="C17" s="170"/>
      <c r="D17" s="170"/>
      <c r="E17" s="170"/>
      <c r="F17" s="102">
        <f t="shared" si="0"/>
        <v>0</v>
      </c>
      <c r="G17" s="102">
        <f t="shared" si="1"/>
        <v>0</v>
      </c>
      <c r="H17" s="102">
        <f t="shared" si="2"/>
        <v>0</v>
      </c>
      <c r="I17" s="102">
        <f t="shared" si="3"/>
        <v>0</v>
      </c>
      <c r="J17" s="102">
        <f t="shared" si="4"/>
        <v>0</v>
      </c>
      <c r="K17" s="102">
        <f t="shared" si="5"/>
        <v>0</v>
      </c>
      <c r="L17" s="102">
        <f t="shared" si="6"/>
        <v>0</v>
      </c>
      <c r="M17" s="102">
        <f t="shared" si="7"/>
        <v>0</v>
      </c>
      <c r="N17" s="102">
        <f t="shared" si="8"/>
        <v>0</v>
      </c>
      <c r="O17" s="102">
        <f t="shared" si="9"/>
        <v>0</v>
      </c>
      <c r="P17" s="102">
        <f t="shared" si="10"/>
        <v>0</v>
      </c>
      <c r="Q17" s="102">
        <f t="shared" si="11"/>
        <v>0</v>
      </c>
      <c r="R17" s="102">
        <f t="shared" si="12"/>
        <v>0</v>
      </c>
    </row>
    <row r="18" spans="1:18" ht="15" customHeight="1">
      <c r="A18" s="169">
        <v>13</v>
      </c>
      <c r="B18" s="142"/>
      <c r="C18" s="170"/>
      <c r="D18" s="170"/>
      <c r="E18" s="170"/>
      <c r="F18" s="102">
        <f t="shared" si="0"/>
        <v>0</v>
      </c>
      <c r="G18" s="102">
        <f t="shared" si="1"/>
        <v>0</v>
      </c>
      <c r="H18" s="102">
        <f t="shared" si="2"/>
        <v>0</v>
      </c>
      <c r="I18" s="102">
        <f t="shared" si="3"/>
        <v>0</v>
      </c>
      <c r="J18" s="102">
        <f t="shared" si="4"/>
        <v>0</v>
      </c>
      <c r="K18" s="102">
        <f t="shared" si="5"/>
        <v>0</v>
      </c>
      <c r="L18" s="102">
        <f t="shared" si="6"/>
        <v>0</v>
      </c>
      <c r="M18" s="102">
        <f t="shared" si="7"/>
        <v>0</v>
      </c>
      <c r="N18" s="102">
        <f t="shared" si="8"/>
        <v>0</v>
      </c>
      <c r="O18" s="102">
        <f t="shared" si="9"/>
        <v>0</v>
      </c>
      <c r="P18" s="102">
        <f t="shared" si="10"/>
        <v>0</v>
      </c>
      <c r="Q18" s="102">
        <f t="shared" si="11"/>
        <v>0</v>
      </c>
      <c r="R18" s="102">
        <f t="shared" si="12"/>
        <v>0</v>
      </c>
    </row>
    <row r="19" spans="1:18" ht="15" customHeight="1">
      <c r="A19" s="169">
        <v>14</v>
      </c>
      <c r="B19" s="142"/>
      <c r="C19" s="170"/>
      <c r="D19" s="170"/>
      <c r="E19" s="170"/>
      <c r="F19" s="102">
        <f t="shared" si="0"/>
        <v>0</v>
      </c>
      <c r="G19" s="102">
        <f t="shared" si="1"/>
        <v>0</v>
      </c>
      <c r="H19" s="102">
        <f t="shared" si="2"/>
        <v>0</v>
      </c>
      <c r="I19" s="102">
        <f t="shared" si="3"/>
        <v>0</v>
      </c>
      <c r="J19" s="102">
        <f t="shared" si="4"/>
        <v>0</v>
      </c>
      <c r="K19" s="102">
        <f t="shared" si="5"/>
        <v>0</v>
      </c>
      <c r="L19" s="102">
        <f t="shared" si="6"/>
        <v>0</v>
      </c>
      <c r="M19" s="102">
        <f t="shared" si="7"/>
        <v>0</v>
      </c>
      <c r="N19" s="102">
        <f t="shared" si="8"/>
        <v>0</v>
      </c>
      <c r="O19" s="102">
        <f t="shared" si="9"/>
        <v>0</v>
      </c>
      <c r="P19" s="102">
        <f t="shared" si="10"/>
        <v>0</v>
      </c>
      <c r="Q19" s="102">
        <f t="shared" si="11"/>
        <v>0</v>
      </c>
      <c r="R19" s="102">
        <f t="shared" si="12"/>
        <v>0</v>
      </c>
    </row>
    <row r="20" spans="1:18" ht="15" customHeight="1">
      <c r="A20" s="169">
        <v>15</v>
      </c>
      <c r="B20" s="142"/>
      <c r="C20" s="170"/>
      <c r="D20" s="170"/>
      <c r="E20" s="170"/>
      <c r="F20" s="102">
        <f t="shared" si="0"/>
        <v>0</v>
      </c>
      <c r="G20" s="102">
        <f t="shared" si="1"/>
        <v>0</v>
      </c>
      <c r="H20" s="102">
        <f t="shared" si="2"/>
        <v>0</v>
      </c>
      <c r="I20" s="102">
        <f t="shared" si="3"/>
        <v>0</v>
      </c>
      <c r="J20" s="102">
        <f t="shared" si="4"/>
        <v>0</v>
      </c>
      <c r="K20" s="102">
        <f t="shared" si="5"/>
        <v>0</v>
      </c>
      <c r="L20" s="102">
        <f t="shared" si="6"/>
        <v>0</v>
      </c>
      <c r="M20" s="102">
        <f t="shared" si="7"/>
        <v>0</v>
      </c>
      <c r="N20" s="102">
        <f t="shared" si="8"/>
        <v>0</v>
      </c>
      <c r="O20" s="102">
        <f t="shared" si="9"/>
        <v>0</v>
      </c>
      <c r="P20" s="102">
        <f t="shared" si="10"/>
        <v>0</v>
      </c>
      <c r="Q20" s="102">
        <f t="shared" si="11"/>
        <v>0</v>
      </c>
      <c r="R20" s="102">
        <f t="shared" si="12"/>
        <v>0</v>
      </c>
    </row>
    <row r="21" spans="1:18" ht="15" customHeight="1">
      <c r="A21" s="169">
        <v>16</v>
      </c>
      <c r="B21" s="142"/>
      <c r="C21" s="170"/>
      <c r="D21" s="170"/>
      <c r="E21" s="170"/>
      <c r="F21" s="102">
        <f t="shared" si="0"/>
        <v>0</v>
      </c>
      <c r="G21" s="102">
        <f t="shared" si="1"/>
        <v>0</v>
      </c>
      <c r="H21" s="102">
        <f t="shared" si="2"/>
        <v>0</v>
      </c>
      <c r="I21" s="102">
        <f t="shared" si="3"/>
        <v>0</v>
      </c>
      <c r="J21" s="102">
        <f t="shared" si="4"/>
        <v>0</v>
      </c>
      <c r="K21" s="102">
        <f t="shared" si="5"/>
        <v>0</v>
      </c>
      <c r="L21" s="102">
        <f t="shared" si="6"/>
        <v>0</v>
      </c>
      <c r="M21" s="102">
        <f t="shared" si="7"/>
        <v>0</v>
      </c>
      <c r="N21" s="102">
        <f t="shared" si="8"/>
        <v>0</v>
      </c>
      <c r="O21" s="102">
        <f t="shared" si="9"/>
        <v>0</v>
      </c>
      <c r="P21" s="102">
        <f t="shared" si="10"/>
        <v>0</v>
      </c>
      <c r="Q21" s="102">
        <f t="shared" si="11"/>
        <v>0</v>
      </c>
      <c r="R21" s="102">
        <f t="shared" si="12"/>
        <v>0</v>
      </c>
    </row>
    <row r="22" spans="1:18" ht="15" customHeight="1">
      <c r="A22" s="169">
        <v>17</v>
      </c>
      <c r="B22" s="142"/>
      <c r="C22" s="170"/>
      <c r="D22" s="170"/>
      <c r="E22" s="170"/>
      <c r="F22" s="102">
        <f t="shared" si="0"/>
        <v>0</v>
      </c>
      <c r="G22" s="102">
        <f t="shared" si="1"/>
        <v>0</v>
      </c>
      <c r="H22" s="102">
        <f t="shared" si="2"/>
        <v>0</v>
      </c>
      <c r="I22" s="102">
        <f t="shared" si="3"/>
        <v>0</v>
      </c>
      <c r="J22" s="102">
        <f t="shared" si="4"/>
        <v>0</v>
      </c>
      <c r="K22" s="102">
        <f t="shared" si="5"/>
        <v>0</v>
      </c>
      <c r="L22" s="102">
        <f t="shared" si="6"/>
        <v>0</v>
      </c>
      <c r="M22" s="102">
        <f t="shared" si="7"/>
        <v>0</v>
      </c>
      <c r="N22" s="102">
        <f t="shared" si="8"/>
        <v>0</v>
      </c>
      <c r="O22" s="102">
        <f t="shared" si="9"/>
        <v>0</v>
      </c>
      <c r="P22" s="102">
        <f t="shared" si="10"/>
        <v>0</v>
      </c>
      <c r="Q22" s="102">
        <f t="shared" si="11"/>
        <v>0</v>
      </c>
      <c r="R22" s="102">
        <f t="shared" si="12"/>
        <v>0</v>
      </c>
    </row>
    <row r="23" spans="1:18" ht="15" customHeight="1">
      <c r="A23" s="169">
        <v>18</v>
      </c>
      <c r="B23" s="142"/>
      <c r="C23" s="170"/>
      <c r="D23" s="170"/>
      <c r="E23" s="170"/>
      <c r="F23" s="102">
        <f t="shared" si="0"/>
        <v>0</v>
      </c>
      <c r="G23" s="102">
        <f t="shared" si="1"/>
        <v>0</v>
      </c>
      <c r="H23" s="102">
        <f t="shared" si="2"/>
        <v>0</v>
      </c>
      <c r="I23" s="102">
        <f t="shared" si="3"/>
        <v>0</v>
      </c>
      <c r="J23" s="102">
        <f t="shared" si="4"/>
        <v>0</v>
      </c>
      <c r="K23" s="102">
        <f t="shared" si="5"/>
        <v>0</v>
      </c>
      <c r="L23" s="102">
        <f t="shared" si="6"/>
        <v>0</v>
      </c>
      <c r="M23" s="102">
        <f t="shared" si="7"/>
        <v>0</v>
      </c>
      <c r="N23" s="102">
        <f t="shared" si="8"/>
        <v>0</v>
      </c>
      <c r="O23" s="102">
        <f t="shared" si="9"/>
        <v>0</v>
      </c>
      <c r="P23" s="102">
        <f t="shared" si="10"/>
        <v>0</v>
      </c>
      <c r="Q23" s="102">
        <f t="shared" si="11"/>
        <v>0</v>
      </c>
      <c r="R23" s="102">
        <f t="shared" si="12"/>
        <v>0</v>
      </c>
    </row>
    <row r="24" spans="1:18" ht="15" customHeight="1">
      <c r="A24" s="169">
        <v>19</v>
      </c>
      <c r="B24" s="142"/>
      <c r="C24" s="170"/>
      <c r="D24" s="170"/>
      <c r="E24" s="170"/>
      <c r="F24" s="102">
        <f t="shared" si="0"/>
        <v>0</v>
      </c>
      <c r="G24" s="102">
        <f t="shared" si="1"/>
        <v>0</v>
      </c>
      <c r="H24" s="102">
        <f t="shared" si="2"/>
        <v>0</v>
      </c>
      <c r="I24" s="102">
        <f t="shared" si="3"/>
        <v>0</v>
      </c>
      <c r="J24" s="102">
        <f t="shared" si="4"/>
        <v>0</v>
      </c>
      <c r="K24" s="102">
        <f t="shared" si="5"/>
        <v>0</v>
      </c>
      <c r="L24" s="102">
        <f t="shared" si="6"/>
        <v>0</v>
      </c>
      <c r="M24" s="102">
        <f t="shared" si="7"/>
        <v>0</v>
      </c>
      <c r="N24" s="102">
        <f t="shared" si="8"/>
        <v>0</v>
      </c>
      <c r="O24" s="102">
        <f t="shared" si="9"/>
        <v>0</v>
      </c>
      <c r="P24" s="102">
        <f t="shared" si="10"/>
        <v>0</v>
      </c>
      <c r="Q24" s="102">
        <f t="shared" si="11"/>
        <v>0</v>
      </c>
      <c r="R24" s="102">
        <f t="shared" si="12"/>
        <v>0</v>
      </c>
    </row>
    <row r="25" spans="1:18" ht="15" customHeight="1">
      <c r="A25" s="169">
        <v>20</v>
      </c>
      <c r="B25" s="142"/>
      <c r="C25" s="170"/>
      <c r="D25" s="170"/>
      <c r="E25" s="170"/>
      <c r="F25" s="102">
        <f t="shared" si="0"/>
        <v>0</v>
      </c>
      <c r="G25" s="102">
        <f t="shared" si="1"/>
        <v>0</v>
      </c>
      <c r="H25" s="102">
        <f t="shared" si="2"/>
        <v>0</v>
      </c>
      <c r="I25" s="102">
        <f t="shared" si="3"/>
        <v>0</v>
      </c>
      <c r="J25" s="102">
        <f t="shared" si="4"/>
        <v>0</v>
      </c>
      <c r="K25" s="102">
        <f t="shared" si="5"/>
        <v>0</v>
      </c>
      <c r="L25" s="102">
        <f t="shared" si="6"/>
        <v>0</v>
      </c>
      <c r="M25" s="102">
        <f t="shared" si="7"/>
        <v>0</v>
      </c>
      <c r="N25" s="102">
        <f t="shared" si="8"/>
        <v>0</v>
      </c>
      <c r="O25" s="102">
        <f t="shared" si="9"/>
        <v>0</v>
      </c>
      <c r="P25" s="102">
        <f t="shared" si="10"/>
        <v>0</v>
      </c>
      <c r="Q25" s="102">
        <f t="shared" si="11"/>
        <v>0</v>
      </c>
      <c r="R25" s="102">
        <f t="shared" si="12"/>
        <v>0</v>
      </c>
    </row>
    <row r="26" spans="1:18" ht="15" customHeight="1">
      <c r="A26" s="169">
        <v>21</v>
      </c>
      <c r="B26" s="142"/>
      <c r="C26" s="170"/>
      <c r="D26" s="170"/>
      <c r="E26" s="170"/>
      <c r="F26" s="102">
        <f t="shared" si="0"/>
        <v>0</v>
      </c>
      <c r="G26" s="102">
        <f t="shared" si="1"/>
        <v>0</v>
      </c>
      <c r="H26" s="102">
        <f t="shared" si="2"/>
        <v>0</v>
      </c>
      <c r="I26" s="102">
        <f t="shared" si="3"/>
        <v>0</v>
      </c>
      <c r="J26" s="102">
        <f t="shared" si="4"/>
        <v>0</v>
      </c>
      <c r="K26" s="102">
        <f t="shared" si="5"/>
        <v>0</v>
      </c>
      <c r="L26" s="102">
        <f t="shared" si="6"/>
        <v>0</v>
      </c>
      <c r="M26" s="102">
        <f t="shared" si="7"/>
        <v>0</v>
      </c>
      <c r="N26" s="102">
        <f t="shared" si="8"/>
        <v>0</v>
      </c>
      <c r="O26" s="102">
        <f t="shared" si="9"/>
        <v>0</v>
      </c>
      <c r="P26" s="102">
        <f t="shared" si="10"/>
        <v>0</v>
      </c>
      <c r="Q26" s="102">
        <f t="shared" si="11"/>
        <v>0</v>
      </c>
      <c r="R26" s="102">
        <f t="shared" si="12"/>
        <v>0</v>
      </c>
    </row>
    <row r="27" spans="1:18" ht="15" customHeight="1">
      <c r="A27" s="169">
        <v>22</v>
      </c>
      <c r="B27" s="142"/>
      <c r="C27" s="170"/>
      <c r="D27" s="170"/>
      <c r="E27" s="170"/>
      <c r="F27" s="102">
        <f t="shared" si="0"/>
        <v>0</v>
      </c>
      <c r="G27" s="102">
        <f t="shared" si="1"/>
        <v>0</v>
      </c>
      <c r="H27" s="102">
        <f t="shared" si="2"/>
        <v>0</v>
      </c>
      <c r="I27" s="102">
        <f t="shared" si="3"/>
        <v>0</v>
      </c>
      <c r="J27" s="102">
        <f t="shared" si="4"/>
        <v>0</v>
      </c>
      <c r="K27" s="102">
        <f t="shared" si="5"/>
        <v>0</v>
      </c>
      <c r="L27" s="102">
        <f t="shared" si="6"/>
        <v>0</v>
      </c>
      <c r="M27" s="102">
        <f t="shared" si="7"/>
        <v>0</v>
      </c>
      <c r="N27" s="102">
        <f t="shared" si="8"/>
        <v>0</v>
      </c>
      <c r="O27" s="102">
        <f t="shared" si="9"/>
        <v>0</v>
      </c>
      <c r="P27" s="102">
        <f t="shared" si="10"/>
        <v>0</v>
      </c>
      <c r="Q27" s="102">
        <f t="shared" si="11"/>
        <v>0</v>
      </c>
      <c r="R27" s="102">
        <f t="shared" si="12"/>
        <v>0</v>
      </c>
    </row>
    <row r="28" spans="1:18" ht="15" customHeight="1">
      <c r="A28" s="169">
        <v>23</v>
      </c>
      <c r="B28" s="142"/>
      <c r="C28" s="170"/>
      <c r="D28" s="170"/>
      <c r="E28" s="170"/>
      <c r="F28" s="102">
        <f t="shared" si="0"/>
        <v>0</v>
      </c>
      <c r="G28" s="102">
        <f t="shared" si="1"/>
        <v>0</v>
      </c>
      <c r="H28" s="102">
        <f t="shared" si="2"/>
        <v>0</v>
      </c>
      <c r="I28" s="102">
        <f t="shared" si="3"/>
        <v>0</v>
      </c>
      <c r="J28" s="102">
        <f t="shared" si="4"/>
        <v>0</v>
      </c>
      <c r="K28" s="102">
        <f t="shared" si="5"/>
        <v>0</v>
      </c>
      <c r="L28" s="102">
        <f t="shared" si="6"/>
        <v>0</v>
      </c>
      <c r="M28" s="102">
        <f t="shared" si="7"/>
        <v>0</v>
      </c>
      <c r="N28" s="102">
        <f t="shared" si="8"/>
        <v>0</v>
      </c>
      <c r="O28" s="102">
        <f t="shared" si="9"/>
        <v>0</v>
      </c>
      <c r="P28" s="102">
        <f t="shared" si="10"/>
        <v>0</v>
      </c>
      <c r="Q28" s="102">
        <f t="shared" si="11"/>
        <v>0</v>
      </c>
      <c r="R28" s="102">
        <f t="shared" si="12"/>
        <v>0</v>
      </c>
    </row>
    <row r="29" spans="1:18" ht="15" customHeight="1">
      <c r="A29" s="169">
        <v>24</v>
      </c>
      <c r="B29" s="142"/>
      <c r="C29" s="170"/>
      <c r="D29" s="170"/>
      <c r="E29" s="170"/>
      <c r="F29" s="102">
        <f t="shared" si="0"/>
        <v>0</v>
      </c>
      <c r="G29" s="102">
        <f t="shared" si="1"/>
        <v>0</v>
      </c>
      <c r="H29" s="102">
        <f t="shared" si="2"/>
        <v>0</v>
      </c>
      <c r="I29" s="102">
        <f t="shared" si="3"/>
        <v>0</v>
      </c>
      <c r="J29" s="102">
        <f t="shared" si="4"/>
        <v>0</v>
      </c>
      <c r="K29" s="102">
        <f t="shared" si="5"/>
        <v>0</v>
      </c>
      <c r="L29" s="102">
        <f t="shared" si="6"/>
        <v>0</v>
      </c>
      <c r="M29" s="102">
        <f t="shared" si="7"/>
        <v>0</v>
      </c>
      <c r="N29" s="102">
        <f t="shared" si="8"/>
        <v>0</v>
      </c>
      <c r="O29" s="102">
        <f t="shared" si="9"/>
        <v>0</v>
      </c>
      <c r="P29" s="102">
        <f t="shared" si="10"/>
        <v>0</v>
      </c>
      <c r="Q29" s="102">
        <f t="shared" si="11"/>
        <v>0</v>
      </c>
      <c r="R29" s="102">
        <f t="shared" si="12"/>
        <v>0</v>
      </c>
    </row>
    <row r="30" spans="1:18" ht="15" customHeight="1">
      <c r="A30" s="169">
        <v>25</v>
      </c>
      <c r="B30" s="142"/>
      <c r="C30" s="170"/>
      <c r="D30" s="170"/>
      <c r="E30" s="170"/>
      <c r="F30" s="102">
        <f t="shared" si="0"/>
        <v>0</v>
      </c>
      <c r="G30" s="102">
        <f t="shared" si="1"/>
        <v>0</v>
      </c>
      <c r="H30" s="102">
        <f t="shared" si="2"/>
        <v>0</v>
      </c>
      <c r="I30" s="102">
        <f t="shared" si="3"/>
        <v>0</v>
      </c>
      <c r="J30" s="102">
        <f t="shared" si="4"/>
        <v>0</v>
      </c>
      <c r="K30" s="102">
        <f t="shared" si="5"/>
        <v>0</v>
      </c>
      <c r="L30" s="102">
        <f t="shared" si="6"/>
        <v>0</v>
      </c>
      <c r="M30" s="102">
        <f t="shared" si="7"/>
        <v>0</v>
      </c>
      <c r="N30" s="102">
        <f t="shared" si="8"/>
        <v>0</v>
      </c>
      <c r="O30" s="102">
        <f t="shared" si="9"/>
        <v>0</v>
      </c>
      <c r="P30" s="102">
        <f t="shared" si="10"/>
        <v>0</v>
      </c>
      <c r="Q30" s="102">
        <f t="shared" si="11"/>
        <v>0</v>
      </c>
      <c r="R30" s="102">
        <f t="shared" si="12"/>
        <v>0</v>
      </c>
    </row>
    <row r="31" spans="1:18" ht="15" customHeight="1">
      <c r="A31" s="169">
        <v>26</v>
      </c>
      <c r="B31" s="142"/>
      <c r="C31" s="170"/>
      <c r="D31" s="170"/>
      <c r="E31" s="170"/>
      <c r="F31" s="102">
        <f t="shared" si="0"/>
        <v>0</v>
      </c>
      <c r="G31" s="102">
        <f t="shared" si="1"/>
        <v>0</v>
      </c>
      <c r="H31" s="102">
        <f t="shared" si="2"/>
        <v>0</v>
      </c>
      <c r="I31" s="102">
        <f t="shared" si="3"/>
        <v>0</v>
      </c>
      <c r="J31" s="102">
        <f t="shared" si="4"/>
        <v>0</v>
      </c>
      <c r="K31" s="102">
        <f t="shared" si="5"/>
        <v>0</v>
      </c>
      <c r="L31" s="102">
        <f t="shared" si="6"/>
        <v>0</v>
      </c>
      <c r="M31" s="102">
        <f t="shared" si="7"/>
        <v>0</v>
      </c>
      <c r="N31" s="102">
        <f t="shared" si="8"/>
        <v>0</v>
      </c>
      <c r="O31" s="102">
        <f t="shared" si="9"/>
        <v>0</v>
      </c>
      <c r="P31" s="102">
        <f t="shared" si="10"/>
        <v>0</v>
      </c>
      <c r="Q31" s="102">
        <f t="shared" si="11"/>
        <v>0</v>
      </c>
      <c r="R31" s="102">
        <f t="shared" si="12"/>
        <v>0</v>
      </c>
    </row>
    <row r="32" spans="1:18" ht="15" customHeight="1">
      <c r="A32" s="169">
        <v>27</v>
      </c>
      <c r="B32" s="142"/>
      <c r="C32" s="170"/>
      <c r="D32" s="170"/>
      <c r="E32" s="170"/>
      <c r="F32" s="102">
        <f t="shared" si="0"/>
        <v>0</v>
      </c>
      <c r="G32" s="102">
        <f t="shared" si="1"/>
        <v>0</v>
      </c>
      <c r="H32" s="102">
        <f t="shared" si="2"/>
        <v>0</v>
      </c>
      <c r="I32" s="102">
        <f t="shared" si="3"/>
        <v>0</v>
      </c>
      <c r="J32" s="102">
        <f t="shared" si="4"/>
        <v>0</v>
      </c>
      <c r="K32" s="102">
        <f t="shared" si="5"/>
        <v>0</v>
      </c>
      <c r="L32" s="102">
        <f t="shared" si="6"/>
        <v>0</v>
      </c>
      <c r="M32" s="102">
        <f t="shared" si="7"/>
        <v>0</v>
      </c>
      <c r="N32" s="102">
        <f t="shared" si="8"/>
        <v>0</v>
      </c>
      <c r="O32" s="102">
        <f t="shared" si="9"/>
        <v>0</v>
      </c>
      <c r="P32" s="102">
        <f t="shared" si="10"/>
        <v>0</v>
      </c>
      <c r="Q32" s="102">
        <f t="shared" si="11"/>
        <v>0</v>
      </c>
      <c r="R32" s="102">
        <f t="shared" si="12"/>
        <v>0</v>
      </c>
    </row>
    <row r="33" spans="1:18" ht="15" customHeight="1">
      <c r="A33" s="169">
        <v>28</v>
      </c>
      <c r="B33" s="142"/>
      <c r="C33" s="170"/>
      <c r="D33" s="170"/>
      <c r="E33" s="170"/>
      <c r="F33" s="102">
        <f t="shared" si="0"/>
        <v>0</v>
      </c>
      <c r="G33" s="102">
        <f t="shared" si="1"/>
        <v>0</v>
      </c>
      <c r="H33" s="102">
        <f t="shared" si="2"/>
        <v>0</v>
      </c>
      <c r="I33" s="102">
        <f t="shared" si="3"/>
        <v>0</v>
      </c>
      <c r="J33" s="102">
        <f t="shared" si="4"/>
        <v>0</v>
      </c>
      <c r="K33" s="102">
        <f t="shared" si="5"/>
        <v>0</v>
      </c>
      <c r="L33" s="102">
        <f t="shared" si="6"/>
        <v>0</v>
      </c>
      <c r="M33" s="102">
        <f t="shared" si="7"/>
        <v>0</v>
      </c>
      <c r="N33" s="102">
        <f t="shared" si="8"/>
        <v>0</v>
      </c>
      <c r="O33" s="102">
        <f t="shared" si="9"/>
        <v>0</v>
      </c>
      <c r="P33" s="102">
        <f t="shared" si="10"/>
        <v>0</v>
      </c>
      <c r="Q33" s="102">
        <f t="shared" si="11"/>
        <v>0</v>
      </c>
      <c r="R33" s="102">
        <f t="shared" si="12"/>
        <v>0</v>
      </c>
    </row>
    <row r="34" spans="1:18" ht="15" customHeight="1">
      <c r="A34" s="169">
        <v>29</v>
      </c>
      <c r="B34" s="142"/>
      <c r="C34" s="170"/>
      <c r="D34" s="170"/>
      <c r="E34" s="170"/>
      <c r="F34" s="102">
        <f t="shared" si="0"/>
        <v>0</v>
      </c>
      <c r="G34" s="102">
        <f t="shared" si="1"/>
        <v>0</v>
      </c>
      <c r="H34" s="102">
        <f t="shared" si="2"/>
        <v>0</v>
      </c>
      <c r="I34" s="102">
        <f t="shared" si="3"/>
        <v>0</v>
      </c>
      <c r="J34" s="102">
        <f t="shared" si="4"/>
        <v>0</v>
      </c>
      <c r="K34" s="102">
        <f t="shared" si="5"/>
        <v>0</v>
      </c>
      <c r="L34" s="102">
        <f t="shared" si="6"/>
        <v>0</v>
      </c>
      <c r="M34" s="102">
        <f t="shared" si="7"/>
        <v>0</v>
      </c>
      <c r="N34" s="102">
        <f t="shared" si="8"/>
        <v>0</v>
      </c>
      <c r="O34" s="102">
        <f t="shared" si="9"/>
        <v>0</v>
      </c>
      <c r="P34" s="102">
        <f t="shared" si="10"/>
        <v>0</v>
      </c>
      <c r="Q34" s="102">
        <f t="shared" si="11"/>
        <v>0</v>
      </c>
      <c r="R34" s="102">
        <f t="shared" si="12"/>
        <v>0</v>
      </c>
    </row>
    <row r="35" spans="1:18" ht="15" customHeight="1">
      <c r="A35" s="169">
        <v>30</v>
      </c>
      <c r="B35" s="142"/>
      <c r="C35" s="170"/>
      <c r="D35" s="170"/>
      <c r="E35" s="170"/>
      <c r="F35" s="102">
        <f t="shared" si="0"/>
        <v>0</v>
      </c>
      <c r="G35" s="102">
        <f t="shared" si="1"/>
        <v>0</v>
      </c>
      <c r="H35" s="102">
        <f t="shared" si="2"/>
        <v>0</v>
      </c>
      <c r="I35" s="102">
        <f t="shared" si="3"/>
        <v>0</v>
      </c>
      <c r="J35" s="102">
        <f t="shared" si="4"/>
        <v>0</v>
      </c>
      <c r="K35" s="102">
        <f t="shared" si="5"/>
        <v>0</v>
      </c>
      <c r="L35" s="102">
        <f t="shared" si="6"/>
        <v>0</v>
      </c>
      <c r="M35" s="102">
        <f t="shared" si="7"/>
        <v>0</v>
      </c>
      <c r="N35" s="102">
        <f t="shared" si="8"/>
        <v>0</v>
      </c>
      <c r="O35" s="102">
        <f t="shared" si="9"/>
        <v>0</v>
      </c>
      <c r="P35" s="102">
        <f t="shared" si="10"/>
        <v>0</v>
      </c>
      <c r="Q35" s="102">
        <f t="shared" si="11"/>
        <v>0</v>
      </c>
      <c r="R35" s="102">
        <f t="shared" si="12"/>
        <v>0</v>
      </c>
    </row>
    <row r="36" spans="1:18" ht="15" customHeight="1">
      <c r="A36" s="169">
        <v>31</v>
      </c>
      <c r="B36" s="142"/>
      <c r="C36" s="170"/>
      <c r="D36" s="170"/>
      <c r="E36" s="170"/>
      <c r="F36" s="102">
        <f t="shared" si="0"/>
        <v>0</v>
      </c>
      <c r="G36" s="102">
        <f t="shared" si="1"/>
        <v>0</v>
      </c>
      <c r="H36" s="102">
        <f t="shared" si="2"/>
        <v>0</v>
      </c>
      <c r="I36" s="102">
        <f t="shared" si="3"/>
        <v>0</v>
      </c>
      <c r="J36" s="102">
        <f t="shared" si="4"/>
        <v>0</v>
      </c>
      <c r="K36" s="102">
        <f t="shared" si="5"/>
        <v>0</v>
      </c>
      <c r="L36" s="102">
        <f t="shared" si="6"/>
        <v>0</v>
      </c>
      <c r="M36" s="102">
        <f t="shared" si="7"/>
        <v>0</v>
      </c>
      <c r="N36" s="102">
        <f t="shared" si="8"/>
        <v>0</v>
      </c>
      <c r="O36" s="102">
        <f t="shared" si="9"/>
        <v>0</v>
      </c>
      <c r="P36" s="102">
        <f t="shared" si="10"/>
        <v>0</v>
      </c>
      <c r="Q36" s="102">
        <f t="shared" si="11"/>
        <v>0</v>
      </c>
      <c r="R36" s="102">
        <f t="shared" si="12"/>
        <v>0</v>
      </c>
    </row>
    <row r="37" spans="1:18" ht="15" customHeight="1">
      <c r="A37" s="169">
        <v>32</v>
      </c>
      <c r="B37" s="142"/>
      <c r="C37" s="170"/>
      <c r="D37" s="170"/>
      <c r="E37" s="170"/>
      <c r="F37" s="102">
        <f t="shared" si="0"/>
        <v>0</v>
      </c>
      <c r="G37" s="102">
        <f t="shared" si="1"/>
        <v>0</v>
      </c>
      <c r="H37" s="102">
        <f t="shared" si="2"/>
        <v>0</v>
      </c>
      <c r="I37" s="102">
        <f t="shared" si="3"/>
        <v>0</v>
      </c>
      <c r="J37" s="102">
        <f t="shared" si="4"/>
        <v>0</v>
      </c>
      <c r="K37" s="102">
        <f t="shared" si="5"/>
        <v>0</v>
      </c>
      <c r="L37" s="102">
        <f t="shared" si="6"/>
        <v>0</v>
      </c>
      <c r="M37" s="102">
        <f t="shared" si="7"/>
        <v>0</v>
      </c>
      <c r="N37" s="102">
        <f t="shared" si="8"/>
        <v>0</v>
      </c>
      <c r="O37" s="102">
        <f t="shared" si="9"/>
        <v>0</v>
      </c>
      <c r="P37" s="102">
        <f t="shared" si="10"/>
        <v>0</v>
      </c>
      <c r="Q37" s="102">
        <f t="shared" si="11"/>
        <v>0</v>
      </c>
      <c r="R37" s="102">
        <f t="shared" si="12"/>
        <v>0</v>
      </c>
    </row>
    <row r="38" spans="1:18" ht="15" customHeight="1">
      <c r="A38" s="169">
        <v>33</v>
      </c>
      <c r="B38" s="142"/>
      <c r="C38" s="170"/>
      <c r="D38" s="170"/>
      <c r="E38" s="170"/>
      <c r="F38" s="102">
        <f t="shared" si="0"/>
        <v>0</v>
      </c>
      <c r="G38" s="102">
        <f t="shared" si="1"/>
        <v>0</v>
      </c>
      <c r="H38" s="102">
        <f t="shared" si="2"/>
        <v>0</v>
      </c>
      <c r="I38" s="102">
        <f t="shared" si="3"/>
        <v>0</v>
      </c>
      <c r="J38" s="102">
        <f t="shared" si="4"/>
        <v>0</v>
      </c>
      <c r="K38" s="102">
        <f t="shared" si="5"/>
        <v>0</v>
      </c>
      <c r="L38" s="102">
        <f t="shared" si="6"/>
        <v>0</v>
      </c>
      <c r="M38" s="102">
        <f t="shared" si="7"/>
        <v>0</v>
      </c>
      <c r="N38" s="102">
        <f t="shared" si="8"/>
        <v>0</v>
      </c>
      <c r="O38" s="102">
        <f t="shared" si="9"/>
        <v>0</v>
      </c>
      <c r="P38" s="102">
        <f t="shared" si="10"/>
        <v>0</v>
      </c>
      <c r="Q38" s="102">
        <f t="shared" si="11"/>
        <v>0</v>
      </c>
      <c r="R38" s="102">
        <f t="shared" si="12"/>
        <v>0</v>
      </c>
    </row>
    <row r="39" spans="1:18" ht="15" customHeight="1">
      <c r="A39" s="169">
        <v>34</v>
      </c>
      <c r="B39" s="142"/>
      <c r="C39" s="170"/>
      <c r="D39" s="170"/>
      <c r="E39" s="170"/>
      <c r="F39" s="102">
        <f t="shared" si="0"/>
        <v>0</v>
      </c>
      <c r="G39" s="102">
        <f t="shared" si="1"/>
        <v>0</v>
      </c>
      <c r="H39" s="102">
        <f t="shared" si="2"/>
        <v>0</v>
      </c>
      <c r="I39" s="102">
        <f t="shared" si="3"/>
        <v>0</v>
      </c>
      <c r="J39" s="102">
        <f t="shared" si="4"/>
        <v>0</v>
      </c>
      <c r="K39" s="102">
        <f t="shared" si="5"/>
        <v>0</v>
      </c>
      <c r="L39" s="102">
        <f t="shared" si="6"/>
        <v>0</v>
      </c>
      <c r="M39" s="102">
        <f t="shared" si="7"/>
        <v>0</v>
      </c>
      <c r="N39" s="102">
        <f t="shared" si="8"/>
        <v>0</v>
      </c>
      <c r="O39" s="102">
        <f t="shared" si="9"/>
        <v>0</v>
      </c>
      <c r="P39" s="102">
        <f t="shared" si="10"/>
        <v>0</v>
      </c>
      <c r="Q39" s="102">
        <f t="shared" si="11"/>
        <v>0</v>
      </c>
      <c r="R39" s="102">
        <f t="shared" si="12"/>
        <v>0</v>
      </c>
    </row>
    <row r="40" spans="1:18" ht="15" customHeight="1">
      <c r="A40" s="169">
        <v>35</v>
      </c>
      <c r="B40" s="142"/>
      <c r="C40" s="170"/>
      <c r="D40" s="170"/>
      <c r="E40" s="170"/>
      <c r="F40" s="102">
        <f t="shared" si="0"/>
        <v>0</v>
      </c>
      <c r="G40" s="102">
        <f t="shared" si="1"/>
        <v>0</v>
      </c>
      <c r="H40" s="102">
        <f t="shared" si="2"/>
        <v>0</v>
      </c>
      <c r="I40" s="102">
        <f t="shared" si="3"/>
        <v>0</v>
      </c>
      <c r="J40" s="102">
        <f t="shared" si="4"/>
        <v>0</v>
      </c>
      <c r="K40" s="102">
        <f t="shared" si="5"/>
        <v>0</v>
      </c>
      <c r="L40" s="102">
        <f t="shared" si="6"/>
        <v>0</v>
      </c>
      <c r="M40" s="102">
        <f t="shared" si="7"/>
        <v>0</v>
      </c>
      <c r="N40" s="102">
        <f t="shared" si="8"/>
        <v>0</v>
      </c>
      <c r="O40" s="102">
        <f t="shared" si="9"/>
        <v>0</v>
      </c>
      <c r="P40" s="102">
        <f t="shared" si="10"/>
        <v>0</v>
      </c>
      <c r="Q40" s="102">
        <f t="shared" si="11"/>
        <v>0</v>
      </c>
      <c r="R40" s="102">
        <f t="shared" si="12"/>
        <v>0</v>
      </c>
    </row>
    <row r="41" spans="1:18" ht="15" customHeight="1">
      <c r="A41" s="169">
        <v>36</v>
      </c>
      <c r="B41" s="142"/>
      <c r="C41" s="170"/>
      <c r="D41" s="170"/>
      <c r="E41" s="170"/>
      <c r="F41" s="102">
        <f t="shared" si="0"/>
        <v>0</v>
      </c>
      <c r="G41" s="102">
        <f t="shared" si="1"/>
        <v>0</v>
      </c>
      <c r="H41" s="102">
        <f t="shared" si="2"/>
        <v>0</v>
      </c>
      <c r="I41" s="102">
        <f t="shared" si="3"/>
        <v>0</v>
      </c>
      <c r="J41" s="102">
        <f t="shared" si="4"/>
        <v>0</v>
      </c>
      <c r="K41" s="102">
        <f t="shared" si="5"/>
        <v>0</v>
      </c>
      <c r="L41" s="102">
        <f t="shared" si="6"/>
        <v>0</v>
      </c>
      <c r="M41" s="102">
        <f t="shared" si="7"/>
        <v>0</v>
      </c>
      <c r="N41" s="102">
        <f t="shared" si="8"/>
        <v>0</v>
      </c>
      <c r="O41" s="102">
        <f t="shared" si="9"/>
        <v>0</v>
      </c>
      <c r="P41" s="102">
        <f t="shared" si="10"/>
        <v>0</v>
      </c>
      <c r="Q41" s="102">
        <f t="shared" si="11"/>
        <v>0</v>
      </c>
      <c r="R41" s="102">
        <f t="shared" si="12"/>
        <v>0</v>
      </c>
    </row>
    <row r="42" spans="1:18" ht="15" customHeight="1">
      <c r="A42" s="169">
        <v>37</v>
      </c>
      <c r="B42" s="142"/>
      <c r="C42" s="170"/>
      <c r="D42" s="170"/>
      <c r="E42" s="170"/>
      <c r="F42" s="102">
        <f t="shared" si="0"/>
        <v>0</v>
      </c>
      <c r="G42" s="102">
        <f t="shared" si="1"/>
        <v>0</v>
      </c>
      <c r="H42" s="102">
        <f t="shared" si="2"/>
        <v>0</v>
      </c>
      <c r="I42" s="102">
        <f t="shared" si="3"/>
        <v>0</v>
      </c>
      <c r="J42" s="102">
        <f t="shared" si="4"/>
        <v>0</v>
      </c>
      <c r="K42" s="102">
        <f t="shared" si="5"/>
        <v>0</v>
      </c>
      <c r="L42" s="102">
        <f t="shared" si="6"/>
        <v>0</v>
      </c>
      <c r="M42" s="102">
        <f t="shared" si="7"/>
        <v>0</v>
      </c>
      <c r="N42" s="102">
        <f t="shared" si="8"/>
        <v>0</v>
      </c>
      <c r="O42" s="102">
        <f t="shared" si="9"/>
        <v>0</v>
      </c>
      <c r="P42" s="102">
        <f t="shared" si="10"/>
        <v>0</v>
      </c>
      <c r="Q42" s="102">
        <f t="shared" si="11"/>
        <v>0</v>
      </c>
      <c r="R42" s="102">
        <f t="shared" si="12"/>
        <v>0</v>
      </c>
    </row>
    <row r="43" spans="1:18" ht="15" customHeight="1">
      <c r="A43" s="169">
        <v>38</v>
      </c>
      <c r="B43" s="142"/>
      <c r="C43" s="170"/>
      <c r="D43" s="170"/>
      <c r="E43" s="170"/>
      <c r="F43" s="102">
        <f t="shared" si="0"/>
        <v>0</v>
      </c>
      <c r="G43" s="102">
        <f t="shared" si="1"/>
        <v>0</v>
      </c>
      <c r="H43" s="102">
        <f t="shared" si="2"/>
        <v>0</v>
      </c>
      <c r="I43" s="102">
        <f t="shared" si="3"/>
        <v>0</v>
      </c>
      <c r="J43" s="102">
        <f t="shared" si="4"/>
        <v>0</v>
      </c>
      <c r="K43" s="102">
        <f t="shared" si="5"/>
        <v>0</v>
      </c>
      <c r="L43" s="102">
        <f t="shared" si="6"/>
        <v>0</v>
      </c>
      <c r="M43" s="102">
        <f t="shared" si="7"/>
        <v>0</v>
      </c>
      <c r="N43" s="102">
        <f t="shared" si="8"/>
        <v>0</v>
      </c>
      <c r="O43" s="102">
        <f t="shared" si="9"/>
        <v>0</v>
      </c>
      <c r="P43" s="102">
        <f t="shared" si="10"/>
        <v>0</v>
      </c>
      <c r="Q43" s="102">
        <f t="shared" si="11"/>
        <v>0</v>
      </c>
      <c r="R43" s="102">
        <f t="shared" si="12"/>
        <v>0</v>
      </c>
    </row>
    <row r="44" spans="1:18" ht="15" customHeight="1">
      <c r="A44" s="169">
        <v>39</v>
      </c>
      <c r="B44" s="142"/>
      <c r="C44" s="170"/>
      <c r="D44" s="170"/>
      <c r="E44" s="170"/>
      <c r="F44" s="102">
        <f t="shared" si="0"/>
        <v>0</v>
      </c>
      <c r="G44" s="102">
        <f t="shared" si="1"/>
        <v>0</v>
      </c>
      <c r="H44" s="102">
        <f t="shared" si="2"/>
        <v>0</v>
      </c>
      <c r="I44" s="102">
        <f t="shared" si="3"/>
        <v>0</v>
      </c>
      <c r="J44" s="102">
        <f t="shared" si="4"/>
        <v>0</v>
      </c>
      <c r="K44" s="102">
        <f t="shared" si="5"/>
        <v>0</v>
      </c>
      <c r="L44" s="102">
        <f t="shared" si="6"/>
        <v>0</v>
      </c>
      <c r="M44" s="102">
        <f t="shared" si="7"/>
        <v>0</v>
      </c>
      <c r="N44" s="102">
        <f t="shared" si="8"/>
        <v>0</v>
      </c>
      <c r="O44" s="102">
        <f t="shared" si="9"/>
        <v>0</v>
      </c>
      <c r="P44" s="102">
        <f t="shared" si="10"/>
        <v>0</v>
      </c>
      <c r="Q44" s="102">
        <f t="shared" si="11"/>
        <v>0</v>
      </c>
      <c r="R44" s="102">
        <f t="shared" si="12"/>
        <v>0</v>
      </c>
    </row>
    <row r="45" spans="1:18" ht="15" customHeight="1">
      <c r="A45" s="169">
        <v>40</v>
      </c>
      <c r="B45" s="142"/>
      <c r="C45" s="170"/>
      <c r="D45" s="170"/>
      <c r="E45" s="170"/>
      <c r="F45" s="102">
        <f t="shared" si="0"/>
        <v>0</v>
      </c>
      <c r="G45" s="102">
        <f t="shared" si="1"/>
        <v>0</v>
      </c>
      <c r="H45" s="102">
        <f t="shared" si="2"/>
        <v>0</v>
      </c>
      <c r="I45" s="102">
        <f t="shared" si="3"/>
        <v>0</v>
      </c>
      <c r="J45" s="102">
        <f t="shared" si="4"/>
        <v>0</v>
      </c>
      <c r="K45" s="102">
        <f t="shared" si="5"/>
        <v>0</v>
      </c>
      <c r="L45" s="102">
        <f t="shared" si="6"/>
        <v>0</v>
      </c>
      <c r="M45" s="102">
        <f t="shared" si="7"/>
        <v>0</v>
      </c>
      <c r="N45" s="102">
        <f t="shared" si="8"/>
        <v>0</v>
      </c>
      <c r="O45" s="102">
        <f t="shared" si="9"/>
        <v>0</v>
      </c>
      <c r="P45" s="102">
        <f t="shared" si="10"/>
        <v>0</v>
      </c>
      <c r="Q45" s="102">
        <f t="shared" si="11"/>
        <v>0</v>
      </c>
      <c r="R45" s="102">
        <f t="shared" si="12"/>
        <v>0</v>
      </c>
    </row>
    <row r="46" spans="1:18" ht="15" customHeight="1">
      <c r="A46" s="169">
        <v>41</v>
      </c>
      <c r="B46" s="142"/>
      <c r="C46" s="170"/>
      <c r="D46" s="170"/>
      <c r="E46" s="170"/>
      <c r="F46" s="102">
        <f t="shared" si="0"/>
        <v>0</v>
      </c>
      <c r="G46" s="102">
        <f t="shared" si="1"/>
        <v>0</v>
      </c>
      <c r="H46" s="102">
        <f t="shared" si="2"/>
        <v>0</v>
      </c>
      <c r="I46" s="102">
        <f t="shared" si="3"/>
        <v>0</v>
      </c>
      <c r="J46" s="102">
        <f t="shared" si="4"/>
        <v>0</v>
      </c>
      <c r="K46" s="102">
        <f t="shared" si="5"/>
        <v>0</v>
      </c>
      <c r="L46" s="102">
        <f t="shared" si="6"/>
        <v>0</v>
      </c>
      <c r="M46" s="102">
        <f t="shared" si="7"/>
        <v>0</v>
      </c>
      <c r="N46" s="102">
        <f t="shared" si="8"/>
        <v>0</v>
      </c>
      <c r="O46" s="102">
        <f t="shared" si="9"/>
        <v>0</v>
      </c>
      <c r="P46" s="102">
        <f t="shared" si="10"/>
        <v>0</v>
      </c>
      <c r="Q46" s="102">
        <f t="shared" si="11"/>
        <v>0</v>
      </c>
      <c r="R46" s="102">
        <f t="shared" si="12"/>
        <v>0</v>
      </c>
    </row>
    <row r="47" spans="1:18" ht="15" customHeight="1">
      <c r="A47" s="169">
        <v>42</v>
      </c>
      <c r="B47" s="142"/>
      <c r="C47" s="170"/>
      <c r="D47" s="170"/>
      <c r="E47" s="170"/>
      <c r="F47" s="102">
        <f t="shared" si="0"/>
        <v>0</v>
      </c>
      <c r="G47" s="102">
        <f t="shared" si="1"/>
        <v>0</v>
      </c>
      <c r="H47" s="102">
        <f t="shared" si="2"/>
        <v>0</v>
      </c>
      <c r="I47" s="102">
        <f t="shared" si="3"/>
        <v>0</v>
      </c>
      <c r="J47" s="102">
        <f t="shared" si="4"/>
        <v>0</v>
      </c>
      <c r="K47" s="102">
        <f t="shared" si="5"/>
        <v>0</v>
      </c>
      <c r="L47" s="102">
        <f t="shared" si="6"/>
        <v>0</v>
      </c>
      <c r="M47" s="102">
        <f t="shared" si="7"/>
        <v>0</v>
      </c>
      <c r="N47" s="102">
        <f t="shared" si="8"/>
        <v>0</v>
      </c>
      <c r="O47" s="102">
        <f t="shared" si="9"/>
        <v>0</v>
      </c>
      <c r="P47" s="102">
        <f t="shared" si="10"/>
        <v>0</v>
      </c>
      <c r="Q47" s="102">
        <f t="shared" si="11"/>
        <v>0</v>
      </c>
      <c r="R47" s="102">
        <f t="shared" si="12"/>
        <v>0</v>
      </c>
    </row>
    <row r="48" spans="1:18" ht="15" customHeight="1">
      <c r="A48" s="169">
        <v>43</v>
      </c>
      <c r="B48" s="142"/>
      <c r="C48" s="170"/>
      <c r="D48" s="170"/>
      <c r="E48" s="170"/>
      <c r="F48" s="102">
        <f t="shared" si="0"/>
        <v>0</v>
      </c>
      <c r="G48" s="102">
        <f t="shared" si="1"/>
        <v>0</v>
      </c>
      <c r="H48" s="102">
        <f t="shared" si="2"/>
        <v>0</v>
      </c>
      <c r="I48" s="102">
        <f t="shared" si="3"/>
        <v>0</v>
      </c>
      <c r="J48" s="102">
        <f t="shared" si="4"/>
        <v>0</v>
      </c>
      <c r="K48" s="102">
        <f t="shared" si="5"/>
        <v>0</v>
      </c>
      <c r="L48" s="102">
        <f t="shared" si="6"/>
        <v>0</v>
      </c>
      <c r="M48" s="102">
        <f t="shared" si="7"/>
        <v>0</v>
      </c>
      <c r="N48" s="102">
        <f t="shared" si="8"/>
        <v>0</v>
      </c>
      <c r="O48" s="102">
        <f t="shared" si="9"/>
        <v>0</v>
      </c>
      <c r="P48" s="102">
        <f t="shared" si="10"/>
        <v>0</v>
      </c>
      <c r="Q48" s="102">
        <f t="shared" si="11"/>
        <v>0</v>
      </c>
      <c r="R48" s="102">
        <f t="shared" si="12"/>
        <v>0</v>
      </c>
    </row>
    <row r="49" spans="1:18" ht="15" customHeight="1">
      <c r="A49" s="169">
        <v>44</v>
      </c>
      <c r="B49" s="142"/>
      <c r="C49" s="170"/>
      <c r="D49" s="170"/>
      <c r="E49" s="170"/>
      <c r="F49" s="102">
        <f t="shared" si="0"/>
        <v>0</v>
      </c>
      <c r="G49" s="102">
        <f t="shared" si="1"/>
        <v>0</v>
      </c>
      <c r="H49" s="102">
        <f t="shared" si="2"/>
        <v>0</v>
      </c>
      <c r="I49" s="102">
        <f t="shared" si="3"/>
        <v>0</v>
      </c>
      <c r="J49" s="102">
        <f t="shared" si="4"/>
        <v>0</v>
      </c>
      <c r="K49" s="102">
        <f t="shared" si="5"/>
        <v>0</v>
      </c>
      <c r="L49" s="102">
        <f t="shared" si="6"/>
        <v>0</v>
      </c>
      <c r="M49" s="102">
        <f t="shared" si="7"/>
        <v>0</v>
      </c>
      <c r="N49" s="102">
        <f t="shared" si="8"/>
        <v>0</v>
      </c>
      <c r="O49" s="102">
        <f t="shared" si="9"/>
        <v>0</v>
      </c>
      <c r="P49" s="102">
        <f t="shared" si="10"/>
        <v>0</v>
      </c>
      <c r="Q49" s="102">
        <f t="shared" si="11"/>
        <v>0</v>
      </c>
      <c r="R49" s="102">
        <f t="shared" si="12"/>
        <v>0</v>
      </c>
    </row>
    <row r="50" spans="1:18" ht="15" customHeight="1">
      <c r="A50" s="169">
        <v>45</v>
      </c>
      <c r="B50" s="142"/>
      <c r="C50" s="170"/>
      <c r="D50" s="170"/>
      <c r="E50" s="170"/>
      <c r="F50" s="102">
        <f t="shared" si="0"/>
        <v>0</v>
      </c>
      <c r="G50" s="102">
        <f t="shared" si="1"/>
        <v>0</v>
      </c>
      <c r="H50" s="102">
        <f t="shared" si="2"/>
        <v>0</v>
      </c>
      <c r="I50" s="102">
        <f t="shared" si="3"/>
        <v>0</v>
      </c>
      <c r="J50" s="102">
        <f t="shared" si="4"/>
        <v>0</v>
      </c>
      <c r="K50" s="102">
        <f t="shared" si="5"/>
        <v>0</v>
      </c>
      <c r="L50" s="102">
        <f t="shared" si="6"/>
        <v>0</v>
      </c>
      <c r="M50" s="102">
        <f t="shared" si="7"/>
        <v>0</v>
      </c>
      <c r="N50" s="102">
        <f t="shared" si="8"/>
        <v>0</v>
      </c>
      <c r="O50" s="102">
        <f t="shared" si="9"/>
        <v>0</v>
      </c>
      <c r="P50" s="102">
        <f t="shared" si="10"/>
        <v>0</v>
      </c>
      <c r="Q50" s="102">
        <f t="shared" si="11"/>
        <v>0</v>
      </c>
      <c r="R50" s="102">
        <f t="shared" si="12"/>
        <v>0</v>
      </c>
    </row>
    <row r="51" spans="1:18" ht="15" customHeight="1">
      <c r="A51" s="169">
        <v>46</v>
      </c>
      <c r="B51" s="142"/>
      <c r="C51" s="170"/>
      <c r="D51" s="170"/>
      <c r="E51" s="170"/>
      <c r="F51" s="102">
        <f t="shared" si="0"/>
        <v>0</v>
      </c>
      <c r="G51" s="102">
        <f t="shared" si="1"/>
        <v>0</v>
      </c>
      <c r="H51" s="102">
        <f t="shared" si="2"/>
        <v>0</v>
      </c>
      <c r="I51" s="102">
        <f t="shared" si="3"/>
        <v>0</v>
      </c>
      <c r="J51" s="102">
        <f t="shared" si="4"/>
        <v>0</v>
      </c>
      <c r="K51" s="102">
        <f t="shared" si="5"/>
        <v>0</v>
      </c>
      <c r="L51" s="102">
        <f t="shared" si="6"/>
        <v>0</v>
      </c>
      <c r="M51" s="102">
        <f t="shared" si="7"/>
        <v>0</v>
      </c>
      <c r="N51" s="102">
        <f t="shared" si="8"/>
        <v>0</v>
      </c>
      <c r="O51" s="102">
        <f t="shared" si="9"/>
        <v>0</v>
      </c>
      <c r="P51" s="102">
        <f t="shared" si="10"/>
        <v>0</v>
      </c>
      <c r="Q51" s="102">
        <f t="shared" si="11"/>
        <v>0</v>
      </c>
      <c r="R51" s="102">
        <f t="shared" si="12"/>
        <v>0</v>
      </c>
    </row>
    <row r="52" spans="1:18" ht="15" customHeight="1">
      <c r="A52" s="169">
        <v>47</v>
      </c>
      <c r="B52" s="142"/>
      <c r="C52" s="170"/>
      <c r="D52" s="170"/>
      <c r="E52" s="170"/>
      <c r="F52" s="102">
        <f t="shared" si="0"/>
        <v>0</v>
      </c>
      <c r="G52" s="102">
        <f t="shared" si="1"/>
        <v>0</v>
      </c>
      <c r="H52" s="102">
        <f t="shared" si="2"/>
        <v>0</v>
      </c>
      <c r="I52" s="102">
        <f t="shared" si="3"/>
        <v>0</v>
      </c>
      <c r="J52" s="102">
        <f t="shared" si="4"/>
        <v>0</v>
      </c>
      <c r="K52" s="102">
        <f t="shared" si="5"/>
        <v>0</v>
      </c>
      <c r="L52" s="102">
        <f t="shared" si="6"/>
        <v>0</v>
      </c>
      <c r="M52" s="102">
        <f t="shared" si="7"/>
        <v>0</v>
      </c>
      <c r="N52" s="102">
        <f t="shared" si="8"/>
        <v>0</v>
      </c>
      <c r="O52" s="102">
        <f t="shared" si="9"/>
        <v>0</v>
      </c>
      <c r="P52" s="102">
        <f t="shared" si="10"/>
        <v>0</v>
      </c>
      <c r="Q52" s="102">
        <f t="shared" si="11"/>
        <v>0</v>
      </c>
      <c r="R52" s="102">
        <f t="shared" si="12"/>
        <v>0</v>
      </c>
    </row>
    <row r="53" spans="1:18" ht="15" customHeight="1">
      <c r="A53" s="169">
        <v>48</v>
      </c>
      <c r="B53" s="142"/>
      <c r="C53" s="170"/>
      <c r="D53" s="170"/>
      <c r="E53" s="170"/>
      <c r="F53" s="102">
        <f t="shared" si="0"/>
        <v>0</v>
      </c>
      <c r="G53" s="102">
        <f t="shared" si="1"/>
        <v>0</v>
      </c>
      <c r="H53" s="102">
        <f t="shared" si="2"/>
        <v>0</v>
      </c>
      <c r="I53" s="102">
        <f t="shared" si="3"/>
        <v>0</v>
      </c>
      <c r="J53" s="102">
        <f t="shared" si="4"/>
        <v>0</v>
      </c>
      <c r="K53" s="102">
        <f t="shared" si="5"/>
        <v>0</v>
      </c>
      <c r="L53" s="102">
        <f t="shared" si="6"/>
        <v>0</v>
      </c>
      <c r="M53" s="102">
        <f t="shared" si="7"/>
        <v>0</v>
      </c>
      <c r="N53" s="102">
        <f t="shared" si="8"/>
        <v>0</v>
      </c>
      <c r="O53" s="102">
        <f t="shared" si="9"/>
        <v>0</v>
      </c>
      <c r="P53" s="102">
        <f t="shared" si="10"/>
        <v>0</v>
      </c>
      <c r="Q53" s="102">
        <f t="shared" si="11"/>
        <v>0</v>
      </c>
      <c r="R53" s="102">
        <f t="shared" si="12"/>
        <v>0</v>
      </c>
    </row>
    <row r="54" spans="1:18" ht="15" customHeight="1">
      <c r="A54" s="169">
        <v>49</v>
      </c>
      <c r="B54" s="142"/>
      <c r="C54" s="170"/>
      <c r="D54" s="170"/>
      <c r="E54" s="170"/>
      <c r="F54" s="102">
        <f t="shared" si="0"/>
        <v>0</v>
      </c>
      <c r="G54" s="102">
        <f t="shared" si="1"/>
        <v>0</v>
      </c>
      <c r="H54" s="102">
        <f t="shared" si="2"/>
        <v>0</v>
      </c>
      <c r="I54" s="102">
        <f t="shared" si="3"/>
        <v>0</v>
      </c>
      <c r="J54" s="102">
        <f t="shared" si="4"/>
        <v>0</v>
      </c>
      <c r="K54" s="102">
        <f t="shared" si="5"/>
        <v>0</v>
      </c>
      <c r="L54" s="102">
        <f t="shared" si="6"/>
        <v>0</v>
      </c>
      <c r="M54" s="102">
        <f t="shared" si="7"/>
        <v>0</v>
      </c>
      <c r="N54" s="102">
        <f t="shared" si="8"/>
        <v>0</v>
      </c>
      <c r="O54" s="102">
        <f t="shared" si="9"/>
        <v>0</v>
      </c>
      <c r="P54" s="102">
        <f t="shared" si="10"/>
        <v>0</v>
      </c>
      <c r="Q54" s="102">
        <f t="shared" si="11"/>
        <v>0</v>
      </c>
      <c r="R54" s="102">
        <f t="shared" si="12"/>
        <v>0</v>
      </c>
    </row>
    <row r="55" spans="1:18" ht="15" customHeight="1">
      <c r="A55" s="169">
        <v>50</v>
      </c>
      <c r="B55" s="142"/>
      <c r="C55" s="170"/>
      <c r="D55" s="170"/>
      <c r="E55" s="170"/>
      <c r="F55" s="102">
        <f t="shared" si="0"/>
        <v>0</v>
      </c>
      <c r="G55" s="102">
        <f t="shared" si="1"/>
        <v>0</v>
      </c>
      <c r="H55" s="102">
        <f t="shared" si="2"/>
        <v>0</v>
      </c>
      <c r="I55" s="102">
        <f t="shared" si="3"/>
        <v>0</v>
      </c>
      <c r="J55" s="102">
        <f t="shared" si="4"/>
        <v>0</v>
      </c>
      <c r="K55" s="102">
        <f t="shared" si="5"/>
        <v>0</v>
      </c>
      <c r="L55" s="102">
        <f t="shared" si="6"/>
        <v>0</v>
      </c>
      <c r="M55" s="102">
        <f t="shared" si="7"/>
        <v>0</v>
      </c>
      <c r="N55" s="102">
        <f t="shared" si="8"/>
        <v>0</v>
      </c>
      <c r="O55" s="102">
        <f t="shared" si="9"/>
        <v>0</v>
      </c>
      <c r="P55" s="102">
        <f t="shared" si="10"/>
        <v>0</v>
      </c>
      <c r="Q55" s="102">
        <f t="shared" si="11"/>
        <v>0</v>
      </c>
      <c r="R55" s="102">
        <f t="shared" si="12"/>
        <v>0</v>
      </c>
    </row>
    <row r="56" spans="1:18" ht="15" customHeight="1">
      <c r="A56" s="169">
        <v>51</v>
      </c>
      <c r="B56" s="142"/>
      <c r="C56" s="170"/>
      <c r="D56" s="170"/>
      <c r="E56" s="170"/>
      <c r="F56" s="102">
        <f t="shared" si="0"/>
        <v>0</v>
      </c>
      <c r="G56" s="102">
        <f t="shared" si="1"/>
        <v>0</v>
      </c>
      <c r="H56" s="102">
        <f t="shared" si="2"/>
        <v>0</v>
      </c>
      <c r="I56" s="102">
        <f t="shared" si="3"/>
        <v>0</v>
      </c>
      <c r="J56" s="102">
        <f t="shared" si="4"/>
        <v>0</v>
      </c>
      <c r="K56" s="102">
        <f t="shared" si="5"/>
        <v>0</v>
      </c>
      <c r="L56" s="102">
        <f t="shared" si="6"/>
        <v>0</v>
      </c>
      <c r="M56" s="102">
        <f t="shared" si="7"/>
        <v>0</v>
      </c>
      <c r="N56" s="102">
        <f t="shared" si="8"/>
        <v>0</v>
      </c>
      <c r="O56" s="102">
        <f t="shared" si="9"/>
        <v>0</v>
      </c>
      <c r="P56" s="102">
        <f t="shared" si="10"/>
        <v>0</v>
      </c>
      <c r="Q56" s="102">
        <f t="shared" si="11"/>
        <v>0</v>
      </c>
      <c r="R56" s="102">
        <f t="shared" si="12"/>
        <v>0</v>
      </c>
    </row>
    <row r="57" spans="1:18" ht="15" customHeight="1">
      <c r="A57" s="169">
        <v>52</v>
      </c>
      <c r="B57" s="142"/>
      <c r="C57" s="170"/>
      <c r="D57" s="170"/>
      <c r="E57" s="170"/>
      <c r="F57" s="102">
        <f t="shared" si="0"/>
        <v>0</v>
      </c>
      <c r="G57" s="102">
        <f t="shared" si="1"/>
        <v>0</v>
      </c>
      <c r="H57" s="102">
        <f t="shared" si="2"/>
        <v>0</v>
      </c>
      <c r="I57" s="102">
        <f t="shared" si="3"/>
        <v>0</v>
      </c>
      <c r="J57" s="102">
        <f t="shared" si="4"/>
        <v>0</v>
      </c>
      <c r="K57" s="102">
        <f t="shared" si="5"/>
        <v>0</v>
      </c>
      <c r="L57" s="102">
        <f t="shared" si="6"/>
        <v>0</v>
      </c>
      <c r="M57" s="102">
        <f t="shared" si="7"/>
        <v>0</v>
      </c>
      <c r="N57" s="102">
        <f t="shared" si="8"/>
        <v>0</v>
      </c>
      <c r="O57" s="102">
        <f t="shared" si="9"/>
        <v>0</v>
      </c>
      <c r="P57" s="102">
        <f t="shared" si="10"/>
        <v>0</v>
      </c>
      <c r="Q57" s="102">
        <f t="shared" si="11"/>
        <v>0</v>
      </c>
      <c r="R57" s="102">
        <f t="shared" si="12"/>
        <v>0</v>
      </c>
    </row>
    <row r="58" spans="1:18" ht="15" customHeight="1">
      <c r="A58" s="169">
        <v>53</v>
      </c>
      <c r="B58" s="142"/>
      <c r="C58" s="170"/>
      <c r="D58" s="170"/>
      <c r="E58" s="170"/>
      <c r="F58" s="102">
        <f t="shared" si="0"/>
        <v>0</v>
      </c>
      <c r="G58" s="102">
        <f t="shared" si="1"/>
        <v>0</v>
      </c>
      <c r="H58" s="102">
        <f t="shared" si="2"/>
        <v>0</v>
      </c>
      <c r="I58" s="102">
        <f t="shared" si="3"/>
        <v>0</v>
      </c>
      <c r="J58" s="102">
        <f t="shared" si="4"/>
        <v>0</v>
      </c>
      <c r="K58" s="102">
        <f t="shared" si="5"/>
        <v>0</v>
      </c>
      <c r="L58" s="102">
        <f t="shared" si="6"/>
        <v>0</v>
      </c>
      <c r="M58" s="102">
        <f t="shared" si="7"/>
        <v>0</v>
      </c>
      <c r="N58" s="102">
        <f t="shared" si="8"/>
        <v>0</v>
      </c>
      <c r="O58" s="102">
        <f t="shared" si="9"/>
        <v>0</v>
      </c>
      <c r="P58" s="102">
        <f t="shared" si="10"/>
        <v>0</v>
      </c>
      <c r="Q58" s="102">
        <f t="shared" si="11"/>
        <v>0</v>
      </c>
      <c r="R58" s="102">
        <f t="shared" si="12"/>
        <v>0</v>
      </c>
    </row>
    <row r="59" spans="1:18" ht="15" customHeight="1">
      <c r="A59" s="169">
        <v>54</v>
      </c>
      <c r="B59" s="142"/>
      <c r="C59" s="170"/>
      <c r="D59" s="170"/>
      <c r="E59" s="170"/>
      <c r="F59" s="102">
        <f t="shared" si="0"/>
        <v>0</v>
      </c>
      <c r="G59" s="102">
        <f t="shared" si="1"/>
        <v>0</v>
      </c>
      <c r="H59" s="102">
        <f t="shared" si="2"/>
        <v>0</v>
      </c>
      <c r="I59" s="102">
        <f t="shared" si="3"/>
        <v>0</v>
      </c>
      <c r="J59" s="102">
        <f t="shared" si="4"/>
        <v>0</v>
      </c>
      <c r="K59" s="102">
        <f t="shared" si="5"/>
        <v>0</v>
      </c>
      <c r="L59" s="102">
        <f t="shared" si="6"/>
        <v>0</v>
      </c>
      <c r="M59" s="102">
        <f t="shared" si="7"/>
        <v>0</v>
      </c>
      <c r="N59" s="102">
        <f t="shared" si="8"/>
        <v>0</v>
      </c>
      <c r="O59" s="102">
        <f t="shared" si="9"/>
        <v>0</v>
      </c>
      <c r="P59" s="102">
        <f t="shared" si="10"/>
        <v>0</v>
      </c>
      <c r="Q59" s="102">
        <f t="shared" si="11"/>
        <v>0</v>
      </c>
      <c r="R59" s="102">
        <f t="shared" si="12"/>
        <v>0</v>
      </c>
    </row>
    <row r="60" spans="1:18" ht="15" customHeight="1">
      <c r="A60" s="169">
        <v>55</v>
      </c>
      <c r="B60" s="142"/>
      <c r="C60" s="170"/>
      <c r="D60" s="170"/>
      <c r="E60" s="170"/>
      <c r="F60" s="102">
        <f t="shared" si="0"/>
        <v>0</v>
      </c>
      <c r="G60" s="102">
        <f t="shared" si="1"/>
        <v>0</v>
      </c>
      <c r="H60" s="102">
        <f t="shared" si="2"/>
        <v>0</v>
      </c>
      <c r="I60" s="102">
        <f t="shared" si="3"/>
        <v>0</v>
      </c>
      <c r="J60" s="102">
        <f t="shared" si="4"/>
        <v>0</v>
      </c>
      <c r="K60" s="102">
        <f t="shared" si="5"/>
        <v>0</v>
      </c>
      <c r="L60" s="102">
        <f t="shared" si="6"/>
        <v>0</v>
      </c>
      <c r="M60" s="102">
        <f t="shared" si="7"/>
        <v>0</v>
      </c>
      <c r="N60" s="102">
        <f t="shared" si="8"/>
        <v>0</v>
      </c>
      <c r="O60" s="102">
        <f t="shared" si="9"/>
        <v>0</v>
      </c>
      <c r="P60" s="102">
        <f t="shared" si="10"/>
        <v>0</v>
      </c>
      <c r="Q60" s="102">
        <f t="shared" si="11"/>
        <v>0</v>
      </c>
      <c r="R60" s="102">
        <f t="shared" si="12"/>
        <v>0</v>
      </c>
    </row>
    <row r="61" spans="1:18" ht="15" customHeight="1">
      <c r="A61" s="169">
        <v>56</v>
      </c>
      <c r="B61" s="142"/>
      <c r="C61" s="170"/>
      <c r="D61" s="170"/>
      <c r="E61" s="170"/>
      <c r="F61" s="102">
        <f t="shared" si="0"/>
        <v>0</v>
      </c>
      <c r="G61" s="102">
        <f t="shared" si="1"/>
        <v>0</v>
      </c>
      <c r="H61" s="102">
        <f t="shared" si="2"/>
        <v>0</v>
      </c>
      <c r="I61" s="102">
        <f t="shared" si="3"/>
        <v>0</v>
      </c>
      <c r="J61" s="102">
        <f t="shared" si="4"/>
        <v>0</v>
      </c>
      <c r="K61" s="102">
        <f t="shared" si="5"/>
        <v>0</v>
      </c>
      <c r="L61" s="102">
        <f t="shared" si="6"/>
        <v>0</v>
      </c>
      <c r="M61" s="102">
        <f t="shared" si="7"/>
        <v>0</v>
      </c>
      <c r="N61" s="102">
        <f t="shared" si="8"/>
        <v>0</v>
      </c>
      <c r="O61" s="102">
        <f t="shared" si="9"/>
        <v>0</v>
      </c>
      <c r="P61" s="102">
        <f t="shared" si="10"/>
        <v>0</v>
      </c>
      <c r="Q61" s="102">
        <f t="shared" si="11"/>
        <v>0</v>
      </c>
      <c r="R61" s="102">
        <f t="shared" si="12"/>
        <v>0</v>
      </c>
    </row>
    <row r="62" spans="1:18" ht="15" customHeight="1">
      <c r="A62" s="169">
        <v>57</v>
      </c>
      <c r="B62" s="142"/>
      <c r="C62" s="170"/>
      <c r="D62" s="170"/>
      <c r="E62" s="170"/>
      <c r="F62" s="102">
        <f t="shared" si="0"/>
        <v>0</v>
      </c>
      <c r="G62" s="102">
        <f t="shared" si="1"/>
        <v>0</v>
      </c>
      <c r="H62" s="102">
        <f t="shared" si="2"/>
        <v>0</v>
      </c>
      <c r="I62" s="102">
        <f t="shared" si="3"/>
        <v>0</v>
      </c>
      <c r="J62" s="102">
        <f t="shared" si="4"/>
        <v>0</v>
      </c>
      <c r="K62" s="102">
        <f t="shared" si="5"/>
        <v>0</v>
      </c>
      <c r="L62" s="102">
        <f t="shared" si="6"/>
        <v>0</v>
      </c>
      <c r="M62" s="102">
        <f t="shared" si="7"/>
        <v>0</v>
      </c>
      <c r="N62" s="102">
        <f t="shared" si="8"/>
        <v>0</v>
      </c>
      <c r="O62" s="102">
        <f t="shared" si="9"/>
        <v>0</v>
      </c>
      <c r="P62" s="102">
        <f t="shared" si="10"/>
        <v>0</v>
      </c>
      <c r="Q62" s="102">
        <f t="shared" si="11"/>
        <v>0</v>
      </c>
      <c r="R62" s="102">
        <f t="shared" si="12"/>
        <v>0</v>
      </c>
    </row>
    <row r="63" spans="1:18" ht="15" customHeight="1">
      <c r="A63" s="169">
        <v>58</v>
      </c>
      <c r="B63" s="142"/>
      <c r="C63" s="170"/>
      <c r="D63" s="170"/>
      <c r="E63" s="170"/>
      <c r="F63" s="102">
        <f t="shared" si="0"/>
        <v>0</v>
      </c>
      <c r="G63" s="102">
        <f t="shared" si="1"/>
        <v>0</v>
      </c>
      <c r="H63" s="102">
        <f t="shared" si="2"/>
        <v>0</v>
      </c>
      <c r="I63" s="102">
        <f t="shared" si="3"/>
        <v>0</v>
      </c>
      <c r="J63" s="102">
        <f t="shared" si="4"/>
        <v>0</v>
      </c>
      <c r="K63" s="102">
        <f t="shared" si="5"/>
        <v>0</v>
      </c>
      <c r="L63" s="102">
        <f t="shared" si="6"/>
        <v>0</v>
      </c>
      <c r="M63" s="102">
        <f t="shared" si="7"/>
        <v>0</v>
      </c>
      <c r="N63" s="102">
        <f t="shared" si="8"/>
        <v>0</v>
      </c>
      <c r="O63" s="102">
        <f t="shared" si="9"/>
        <v>0</v>
      </c>
      <c r="P63" s="102">
        <f t="shared" si="10"/>
        <v>0</v>
      </c>
      <c r="Q63" s="102">
        <f t="shared" si="11"/>
        <v>0</v>
      </c>
      <c r="R63" s="102">
        <f t="shared" si="12"/>
        <v>0</v>
      </c>
    </row>
    <row r="64" spans="1:18" ht="15" customHeight="1">
      <c r="A64" s="169">
        <v>59</v>
      </c>
      <c r="B64" s="142"/>
      <c r="C64" s="170"/>
      <c r="D64" s="170"/>
      <c r="E64" s="170"/>
      <c r="F64" s="102">
        <f t="shared" si="0"/>
        <v>0</v>
      </c>
      <c r="G64" s="102">
        <f t="shared" si="1"/>
        <v>0</v>
      </c>
      <c r="H64" s="102">
        <f t="shared" si="2"/>
        <v>0</v>
      </c>
      <c r="I64" s="102">
        <f t="shared" si="3"/>
        <v>0</v>
      </c>
      <c r="J64" s="102">
        <f t="shared" si="4"/>
        <v>0</v>
      </c>
      <c r="K64" s="102">
        <f t="shared" si="5"/>
        <v>0</v>
      </c>
      <c r="L64" s="102">
        <f t="shared" si="6"/>
        <v>0</v>
      </c>
      <c r="M64" s="102">
        <f t="shared" si="7"/>
        <v>0</v>
      </c>
      <c r="N64" s="102">
        <f t="shared" si="8"/>
        <v>0</v>
      </c>
      <c r="O64" s="102">
        <f t="shared" si="9"/>
        <v>0</v>
      </c>
      <c r="P64" s="102">
        <f t="shared" si="10"/>
        <v>0</v>
      </c>
      <c r="Q64" s="102">
        <f t="shared" si="11"/>
        <v>0</v>
      </c>
      <c r="R64" s="102">
        <f t="shared" si="12"/>
        <v>0</v>
      </c>
    </row>
    <row r="65" spans="1:18" ht="15" customHeight="1">
      <c r="A65" s="169">
        <v>60</v>
      </c>
      <c r="B65" s="142"/>
      <c r="C65" s="170"/>
      <c r="D65" s="170"/>
      <c r="E65" s="170"/>
      <c r="F65" s="102">
        <f t="shared" si="0"/>
        <v>0</v>
      </c>
      <c r="G65" s="102">
        <f t="shared" si="1"/>
        <v>0</v>
      </c>
      <c r="H65" s="102">
        <f t="shared" si="2"/>
        <v>0</v>
      </c>
      <c r="I65" s="102">
        <f t="shared" si="3"/>
        <v>0</v>
      </c>
      <c r="J65" s="102">
        <f t="shared" si="4"/>
        <v>0</v>
      </c>
      <c r="K65" s="102">
        <f t="shared" si="5"/>
        <v>0</v>
      </c>
      <c r="L65" s="102">
        <f t="shared" si="6"/>
        <v>0</v>
      </c>
      <c r="M65" s="102">
        <f t="shared" si="7"/>
        <v>0</v>
      </c>
      <c r="N65" s="102">
        <f t="shared" si="8"/>
        <v>0</v>
      </c>
      <c r="O65" s="102">
        <f t="shared" si="9"/>
        <v>0</v>
      </c>
      <c r="P65" s="102">
        <f t="shared" si="10"/>
        <v>0</v>
      </c>
      <c r="Q65" s="102">
        <f t="shared" si="11"/>
        <v>0</v>
      </c>
      <c r="R65" s="102">
        <f t="shared" si="12"/>
        <v>0</v>
      </c>
    </row>
    <row r="66" spans="1:18" ht="15" customHeight="1">
      <c r="A66" s="169">
        <v>61</v>
      </c>
      <c r="B66" s="142"/>
      <c r="C66" s="170"/>
      <c r="D66" s="170"/>
      <c r="E66" s="170"/>
      <c r="F66" s="102">
        <f t="shared" si="0"/>
        <v>0</v>
      </c>
      <c r="G66" s="102">
        <f t="shared" si="1"/>
        <v>0</v>
      </c>
      <c r="H66" s="102">
        <f t="shared" si="2"/>
        <v>0</v>
      </c>
      <c r="I66" s="102">
        <f t="shared" si="3"/>
        <v>0</v>
      </c>
      <c r="J66" s="102">
        <f t="shared" si="4"/>
        <v>0</v>
      </c>
      <c r="K66" s="102">
        <f t="shared" si="5"/>
        <v>0</v>
      </c>
      <c r="L66" s="102">
        <f t="shared" si="6"/>
        <v>0</v>
      </c>
      <c r="M66" s="102">
        <f t="shared" si="7"/>
        <v>0</v>
      </c>
      <c r="N66" s="102">
        <f t="shared" si="8"/>
        <v>0</v>
      </c>
      <c r="O66" s="102">
        <f t="shared" si="9"/>
        <v>0</v>
      </c>
      <c r="P66" s="102">
        <f t="shared" si="10"/>
        <v>0</v>
      </c>
      <c r="Q66" s="102">
        <f t="shared" si="11"/>
        <v>0</v>
      </c>
      <c r="R66" s="102">
        <f t="shared" si="12"/>
        <v>0</v>
      </c>
    </row>
    <row r="67" spans="1:18" ht="15" customHeight="1">
      <c r="A67" s="169">
        <v>62</v>
      </c>
      <c r="B67" s="142"/>
      <c r="C67" s="170"/>
      <c r="D67" s="170"/>
      <c r="E67" s="170"/>
      <c r="F67" s="102">
        <f t="shared" si="0"/>
        <v>0</v>
      </c>
      <c r="G67" s="102">
        <f t="shared" si="1"/>
        <v>0</v>
      </c>
      <c r="H67" s="102">
        <f t="shared" si="2"/>
        <v>0</v>
      </c>
      <c r="I67" s="102">
        <f t="shared" si="3"/>
        <v>0</v>
      </c>
      <c r="J67" s="102">
        <f t="shared" si="4"/>
        <v>0</v>
      </c>
      <c r="K67" s="102">
        <f t="shared" si="5"/>
        <v>0</v>
      </c>
      <c r="L67" s="102">
        <f t="shared" si="6"/>
        <v>0</v>
      </c>
      <c r="M67" s="102">
        <f t="shared" si="7"/>
        <v>0</v>
      </c>
      <c r="N67" s="102">
        <f t="shared" si="8"/>
        <v>0</v>
      </c>
      <c r="O67" s="102">
        <f t="shared" si="9"/>
        <v>0</v>
      </c>
      <c r="P67" s="102">
        <f t="shared" si="10"/>
        <v>0</v>
      </c>
      <c r="Q67" s="102">
        <f t="shared" si="11"/>
        <v>0</v>
      </c>
      <c r="R67" s="102">
        <f t="shared" si="12"/>
        <v>0</v>
      </c>
    </row>
    <row r="68" spans="1:18" ht="15" customHeight="1">
      <c r="A68" s="169">
        <v>63</v>
      </c>
      <c r="B68" s="142"/>
      <c r="C68" s="170"/>
      <c r="D68" s="170"/>
      <c r="E68" s="170"/>
      <c r="F68" s="102">
        <f t="shared" si="0"/>
        <v>0</v>
      </c>
      <c r="G68" s="102">
        <f t="shared" si="1"/>
        <v>0</v>
      </c>
      <c r="H68" s="102">
        <f t="shared" si="2"/>
        <v>0</v>
      </c>
      <c r="I68" s="102">
        <f t="shared" si="3"/>
        <v>0</v>
      </c>
      <c r="J68" s="102">
        <f t="shared" si="4"/>
        <v>0</v>
      </c>
      <c r="K68" s="102">
        <f t="shared" si="5"/>
        <v>0</v>
      </c>
      <c r="L68" s="102">
        <f t="shared" si="6"/>
        <v>0</v>
      </c>
      <c r="M68" s="102">
        <f t="shared" si="7"/>
        <v>0</v>
      </c>
      <c r="N68" s="102">
        <f t="shared" si="8"/>
        <v>0</v>
      </c>
      <c r="O68" s="102">
        <f t="shared" si="9"/>
        <v>0</v>
      </c>
      <c r="P68" s="102">
        <f t="shared" si="10"/>
        <v>0</v>
      </c>
      <c r="Q68" s="102">
        <f t="shared" si="11"/>
        <v>0</v>
      </c>
      <c r="R68" s="102">
        <f t="shared" si="12"/>
        <v>0</v>
      </c>
    </row>
    <row r="69" spans="1:18" ht="15" customHeight="1">
      <c r="A69" s="169">
        <v>64</v>
      </c>
      <c r="B69" s="142"/>
      <c r="C69" s="170"/>
      <c r="D69" s="170"/>
      <c r="E69" s="170"/>
      <c r="F69" s="102">
        <f t="shared" si="0"/>
        <v>0</v>
      </c>
      <c r="G69" s="102">
        <f t="shared" si="1"/>
        <v>0</v>
      </c>
      <c r="H69" s="102">
        <f t="shared" si="2"/>
        <v>0</v>
      </c>
      <c r="I69" s="102">
        <f t="shared" si="3"/>
        <v>0</v>
      </c>
      <c r="J69" s="102">
        <f t="shared" si="4"/>
        <v>0</v>
      </c>
      <c r="K69" s="102">
        <f t="shared" si="5"/>
        <v>0</v>
      </c>
      <c r="L69" s="102">
        <f t="shared" si="6"/>
        <v>0</v>
      </c>
      <c r="M69" s="102">
        <f t="shared" si="7"/>
        <v>0</v>
      </c>
      <c r="N69" s="102">
        <f t="shared" si="8"/>
        <v>0</v>
      </c>
      <c r="O69" s="102">
        <f t="shared" si="9"/>
        <v>0</v>
      </c>
      <c r="P69" s="102">
        <f t="shared" si="10"/>
        <v>0</v>
      </c>
      <c r="Q69" s="102">
        <f t="shared" si="11"/>
        <v>0</v>
      </c>
      <c r="R69" s="102">
        <f t="shared" si="12"/>
        <v>0</v>
      </c>
    </row>
    <row r="70" spans="1:18" ht="15" customHeight="1">
      <c r="A70" s="169">
        <v>65</v>
      </c>
      <c r="B70" s="142"/>
      <c r="C70" s="170"/>
      <c r="D70" s="170"/>
      <c r="E70" s="170"/>
      <c r="F70" s="102">
        <f t="shared" si="0"/>
        <v>0</v>
      </c>
      <c r="G70" s="102">
        <f t="shared" si="1"/>
        <v>0</v>
      </c>
      <c r="H70" s="102">
        <f t="shared" si="2"/>
        <v>0</v>
      </c>
      <c r="I70" s="102">
        <f t="shared" si="3"/>
        <v>0</v>
      </c>
      <c r="J70" s="102">
        <f t="shared" si="4"/>
        <v>0</v>
      </c>
      <c r="K70" s="102">
        <f t="shared" si="5"/>
        <v>0</v>
      </c>
      <c r="L70" s="102">
        <f t="shared" si="6"/>
        <v>0</v>
      </c>
      <c r="M70" s="102">
        <f t="shared" si="7"/>
        <v>0</v>
      </c>
      <c r="N70" s="102">
        <f t="shared" si="8"/>
        <v>0</v>
      </c>
      <c r="O70" s="102">
        <f t="shared" si="9"/>
        <v>0</v>
      </c>
      <c r="P70" s="102">
        <f t="shared" si="10"/>
        <v>0</v>
      </c>
      <c r="Q70" s="102">
        <f t="shared" si="11"/>
        <v>0</v>
      </c>
      <c r="R70" s="102">
        <f t="shared" si="12"/>
        <v>0</v>
      </c>
    </row>
    <row r="71" spans="1:18" ht="15" customHeight="1">
      <c r="A71" s="169">
        <v>66</v>
      </c>
      <c r="B71" s="142"/>
      <c r="C71" s="170"/>
      <c r="D71" s="170"/>
      <c r="E71" s="170"/>
      <c r="F71" s="102">
        <f t="shared" ref="F71:F104" si="13">IF(ISBLANK(B71),0,1)</f>
        <v>0</v>
      </c>
      <c r="G71" s="102">
        <f t="shared" ref="G71:G105" si="14">IF(AND($C71=1,$D71=1),1,0)</f>
        <v>0</v>
      </c>
      <c r="H71" s="102">
        <f t="shared" ref="H71:H105" si="15">IF(AND($C71=2,$D71=1),1,0)</f>
        <v>0</v>
      </c>
      <c r="I71" s="102">
        <f t="shared" ref="I71:I105" si="16">IF(AND($C71=3,$D71=1),1,0)</f>
        <v>0</v>
      </c>
      <c r="J71" s="102">
        <f t="shared" ref="J71:J105" si="17">IF(AND($C71=1,$D71=2),1,0)</f>
        <v>0</v>
      </c>
      <c r="K71" s="102">
        <f t="shared" ref="K71:K105" si="18">IF(AND($C71=2,$D71=2),1,0)</f>
        <v>0</v>
      </c>
      <c r="L71" s="102">
        <f t="shared" ref="L71:L105" si="19">IF(AND($C71=3,$D71=2),1,0)</f>
        <v>0</v>
      </c>
      <c r="M71" s="102">
        <f t="shared" ref="M71:M105" si="20">IF(AND($C71=1,$D71=1),$E71,0)</f>
        <v>0</v>
      </c>
      <c r="N71" s="102">
        <f t="shared" ref="N71:N105" si="21">IF(AND($C71=2,$D71=1),$E71,0)</f>
        <v>0</v>
      </c>
      <c r="O71" s="102">
        <f t="shared" ref="O71:O105" si="22">IF(AND($C71=3,$D71=1),$E71,0)</f>
        <v>0</v>
      </c>
      <c r="P71" s="102">
        <f t="shared" ref="P71:P105" si="23">IF(AND($C71=1,$D71=2),$E71,0)</f>
        <v>0</v>
      </c>
      <c r="Q71" s="102">
        <f t="shared" ref="Q71:Q105" si="24">IF(AND($C71=2,$D71=2),$E71,0)</f>
        <v>0</v>
      </c>
      <c r="R71" s="102">
        <f t="shared" ref="R71:R105" si="25">IF(AND($C71=3,$D71=2),$E71,0)</f>
        <v>0</v>
      </c>
    </row>
    <row r="72" spans="1:18" ht="15" customHeight="1">
      <c r="A72" s="169">
        <v>67</v>
      </c>
      <c r="B72" s="142"/>
      <c r="C72" s="170"/>
      <c r="D72" s="170"/>
      <c r="E72" s="170"/>
      <c r="F72" s="102">
        <f t="shared" si="13"/>
        <v>0</v>
      </c>
      <c r="G72" s="102">
        <f t="shared" si="14"/>
        <v>0</v>
      </c>
      <c r="H72" s="102">
        <f t="shared" si="15"/>
        <v>0</v>
      </c>
      <c r="I72" s="102">
        <f t="shared" si="16"/>
        <v>0</v>
      </c>
      <c r="J72" s="102">
        <f t="shared" si="17"/>
        <v>0</v>
      </c>
      <c r="K72" s="102">
        <f t="shared" si="18"/>
        <v>0</v>
      </c>
      <c r="L72" s="102">
        <f t="shared" si="19"/>
        <v>0</v>
      </c>
      <c r="M72" s="102">
        <f t="shared" si="20"/>
        <v>0</v>
      </c>
      <c r="N72" s="102">
        <f t="shared" si="21"/>
        <v>0</v>
      </c>
      <c r="O72" s="102">
        <f t="shared" si="22"/>
        <v>0</v>
      </c>
      <c r="P72" s="102">
        <f t="shared" si="23"/>
        <v>0</v>
      </c>
      <c r="Q72" s="102">
        <f t="shared" si="24"/>
        <v>0</v>
      </c>
      <c r="R72" s="102">
        <f t="shared" si="25"/>
        <v>0</v>
      </c>
    </row>
    <row r="73" spans="1:18" ht="15" customHeight="1">
      <c r="A73" s="169">
        <v>68</v>
      </c>
      <c r="B73" s="142"/>
      <c r="C73" s="170"/>
      <c r="D73" s="170"/>
      <c r="E73" s="170"/>
      <c r="F73" s="102">
        <f t="shared" si="13"/>
        <v>0</v>
      </c>
      <c r="G73" s="102">
        <f t="shared" si="14"/>
        <v>0</v>
      </c>
      <c r="H73" s="102">
        <f t="shared" si="15"/>
        <v>0</v>
      </c>
      <c r="I73" s="102">
        <f t="shared" si="16"/>
        <v>0</v>
      </c>
      <c r="J73" s="102">
        <f t="shared" si="17"/>
        <v>0</v>
      </c>
      <c r="K73" s="102">
        <f t="shared" si="18"/>
        <v>0</v>
      </c>
      <c r="L73" s="102">
        <f t="shared" si="19"/>
        <v>0</v>
      </c>
      <c r="M73" s="102">
        <f t="shared" si="20"/>
        <v>0</v>
      </c>
      <c r="N73" s="102">
        <f t="shared" si="21"/>
        <v>0</v>
      </c>
      <c r="O73" s="102">
        <f t="shared" si="22"/>
        <v>0</v>
      </c>
      <c r="P73" s="102">
        <f t="shared" si="23"/>
        <v>0</v>
      </c>
      <c r="Q73" s="102">
        <f t="shared" si="24"/>
        <v>0</v>
      </c>
      <c r="R73" s="102">
        <f t="shared" si="25"/>
        <v>0</v>
      </c>
    </row>
    <row r="74" spans="1:18" ht="15" customHeight="1">
      <c r="A74" s="169">
        <v>69</v>
      </c>
      <c r="B74" s="142"/>
      <c r="C74" s="170"/>
      <c r="D74" s="170"/>
      <c r="E74" s="170"/>
      <c r="F74" s="102">
        <f t="shared" si="13"/>
        <v>0</v>
      </c>
      <c r="G74" s="102">
        <f t="shared" si="14"/>
        <v>0</v>
      </c>
      <c r="H74" s="102">
        <f t="shared" si="15"/>
        <v>0</v>
      </c>
      <c r="I74" s="102">
        <f t="shared" si="16"/>
        <v>0</v>
      </c>
      <c r="J74" s="102">
        <f t="shared" si="17"/>
        <v>0</v>
      </c>
      <c r="K74" s="102">
        <f t="shared" si="18"/>
        <v>0</v>
      </c>
      <c r="L74" s="102">
        <f t="shared" si="19"/>
        <v>0</v>
      </c>
      <c r="M74" s="102">
        <f t="shared" si="20"/>
        <v>0</v>
      </c>
      <c r="N74" s="102">
        <f t="shared" si="21"/>
        <v>0</v>
      </c>
      <c r="O74" s="102">
        <f t="shared" si="22"/>
        <v>0</v>
      </c>
      <c r="P74" s="102">
        <f t="shared" si="23"/>
        <v>0</v>
      </c>
      <c r="Q74" s="102">
        <f t="shared" si="24"/>
        <v>0</v>
      </c>
      <c r="R74" s="102">
        <f t="shared" si="25"/>
        <v>0</v>
      </c>
    </row>
    <row r="75" spans="1:18" ht="15" customHeight="1">
      <c r="A75" s="169">
        <v>70</v>
      </c>
      <c r="B75" s="142"/>
      <c r="C75" s="170"/>
      <c r="D75" s="170"/>
      <c r="E75" s="170"/>
      <c r="F75" s="102">
        <f t="shared" si="13"/>
        <v>0</v>
      </c>
      <c r="G75" s="102">
        <f t="shared" si="14"/>
        <v>0</v>
      </c>
      <c r="H75" s="102">
        <f t="shared" si="15"/>
        <v>0</v>
      </c>
      <c r="I75" s="102">
        <f t="shared" si="16"/>
        <v>0</v>
      </c>
      <c r="J75" s="102">
        <f t="shared" si="17"/>
        <v>0</v>
      </c>
      <c r="K75" s="102">
        <f t="shared" si="18"/>
        <v>0</v>
      </c>
      <c r="L75" s="102">
        <f t="shared" si="19"/>
        <v>0</v>
      </c>
      <c r="M75" s="102">
        <f t="shared" si="20"/>
        <v>0</v>
      </c>
      <c r="N75" s="102">
        <f t="shared" si="21"/>
        <v>0</v>
      </c>
      <c r="O75" s="102">
        <f t="shared" si="22"/>
        <v>0</v>
      </c>
      <c r="P75" s="102">
        <f t="shared" si="23"/>
        <v>0</v>
      </c>
      <c r="Q75" s="102">
        <f t="shared" si="24"/>
        <v>0</v>
      </c>
      <c r="R75" s="102">
        <f t="shared" si="25"/>
        <v>0</v>
      </c>
    </row>
    <row r="76" spans="1:18" ht="15" customHeight="1">
      <c r="A76" s="169">
        <v>71</v>
      </c>
      <c r="B76" s="142"/>
      <c r="C76" s="170"/>
      <c r="D76" s="170"/>
      <c r="E76" s="170"/>
      <c r="F76" s="102">
        <f t="shared" si="13"/>
        <v>0</v>
      </c>
      <c r="G76" s="102">
        <f t="shared" si="14"/>
        <v>0</v>
      </c>
      <c r="H76" s="102">
        <f t="shared" si="15"/>
        <v>0</v>
      </c>
      <c r="I76" s="102">
        <f t="shared" si="16"/>
        <v>0</v>
      </c>
      <c r="J76" s="102">
        <f t="shared" si="17"/>
        <v>0</v>
      </c>
      <c r="K76" s="102">
        <f t="shared" si="18"/>
        <v>0</v>
      </c>
      <c r="L76" s="102">
        <f t="shared" si="19"/>
        <v>0</v>
      </c>
      <c r="M76" s="102">
        <f t="shared" si="20"/>
        <v>0</v>
      </c>
      <c r="N76" s="102">
        <f t="shared" si="21"/>
        <v>0</v>
      </c>
      <c r="O76" s="102">
        <f t="shared" si="22"/>
        <v>0</v>
      </c>
      <c r="P76" s="102">
        <f t="shared" si="23"/>
        <v>0</v>
      </c>
      <c r="Q76" s="102">
        <f t="shared" si="24"/>
        <v>0</v>
      </c>
      <c r="R76" s="102">
        <f t="shared" si="25"/>
        <v>0</v>
      </c>
    </row>
    <row r="77" spans="1:18" ht="15" customHeight="1">
      <c r="A77" s="169">
        <v>72</v>
      </c>
      <c r="B77" s="142"/>
      <c r="C77" s="170"/>
      <c r="D77" s="170"/>
      <c r="E77" s="170"/>
      <c r="F77" s="102">
        <f t="shared" si="13"/>
        <v>0</v>
      </c>
      <c r="G77" s="102">
        <f t="shared" si="14"/>
        <v>0</v>
      </c>
      <c r="H77" s="102">
        <f t="shared" si="15"/>
        <v>0</v>
      </c>
      <c r="I77" s="102">
        <f t="shared" si="16"/>
        <v>0</v>
      </c>
      <c r="J77" s="102">
        <f t="shared" si="17"/>
        <v>0</v>
      </c>
      <c r="K77" s="102">
        <f t="shared" si="18"/>
        <v>0</v>
      </c>
      <c r="L77" s="102">
        <f t="shared" si="19"/>
        <v>0</v>
      </c>
      <c r="M77" s="102">
        <f t="shared" si="20"/>
        <v>0</v>
      </c>
      <c r="N77" s="102">
        <f t="shared" si="21"/>
        <v>0</v>
      </c>
      <c r="O77" s="102">
        <f t="shared" si="22"/>
        <v>0</v>
      </c>
      <c r="P77" s="102">
        <f t="shared" si="23"/>
        <v>0</v>
      </c>
      <c r="Q77" s="102">
        <f t="shared" si="24"/>
        <v>0</v>
      </c>
      <c r="R77" s="102">
        <f t="shared" si="25"/>
        <v>0</v>
      </c>
    </row>
    <row r="78" spans="1:18" ht="15" customHeight="1">
      <c r="A78" s="169">
        <v>73</v>
      </c>
      <c r="B78" s="142"/>
      <c r="C78" s="170"/>
      <c r="D78" s="170"/>
      <c r="E78" s="170"/>
      <c r="F78" s="102">
        <f t="shared" si="13"/>
        <v>0</v>
      </c>
      <c r="G78" s="102">
        <f t="shared" si="14"/>
        <v>0</v>
      </c>
      <c r="H78" s="102">
        <f t="shared" si="15"/>
        <v>0</v>
      </c>
      <c r="I78" s="102">
        <f t="shared" si="16"/>
        <v>0</v>
      </c>
      <c r="J78" s="102">
        <f t="shared" si="17"/>
        <v>0</v>
      </c>
      <c r="K78" s="102">
        <f t="shared" si="18"/>
        <v>0</v>
      </c>
      <c r="L78" s="102">
        <f t="shared" si="19"/>
        <v>0</v>
      </c>
      <c r="M78" s="102">
        <f t="shared" si="20"/>
        <v>0</v>
      </c>
      <c r="N78" s="102">
        <f t="shared" si="21"/>
        <v>0</v>
      </c>
      <c r="O78" s="102">
        <f t="shared" si="22"/>
        <v>0</v>
      </c>
      <c r="P78" s="102">
        <f t="shared" si="23"/>
        <v>0</v>
      </c>
      <c r="Q78" s="102">
        <f t="shared" si="24"/>
        <v>0</v>
      </c>
      <c r="R78" s="102">
        <f t="shared" si="25"/>
        <v>0</v>
      </c>
    </row>
    <row r="79" spans="1:18" ht="15" customHeight="1">
      <c r="A79" s="169">
        <v>74</v>
      </c>
      <c r="B79" s="142"/>
      <c r="C79" s="170"/>
      <c r="D79" s="170"/>
      <c r="E79" s="170"/>
      <c r="F79" s="102">
        <f t="shared" si="13"/>
        <v>0</v>
      </c>
      <c r="G79" s="102">
        <f t="shared" si="14"/>
        <v>0</v>
      </c>
      <c r="H79" s="102">
        <f t="shared" si="15"/>
        <v>0</v>
      </c>
      <c r="I79" s="102">
        <f t="shared" si="16"/>
        <v>0</v>
      </c>
      <c r="J79" s="102">
        <f t="shared" si="17"/>
        <v>0</v>
      </c>
      <c r="K79" s="102">
        <f t="shared" si="18"/>
        <v>0</v>
      </c>
      <c r="L79" s="102">
        <f t="shared" si="19"/>
        <v>0</v>
      </c>
      <c r="M79" s="102">
        <f t="shared" si="20"/>
        <v>0</v>
      </c>
      <c r="N79" s="102">
        <f t="shared" si="21"/>
        <v>0</v>
      </c>
      <c r="O79" s="102">
        <f t="shared" si="22"/>
        <v>0</v>
      </c>
      <c r="P79" s="102">
        <f t="shared" si="23"/>
        <v>0</v>
      </c>
      <c r="Q79" s="102">
        <f t="shared" si="24"/>
        <v>0</v>
      </c>
      <c r="R79" s="102">
        <f t="shared" si="25"/>
        <v>0</v>
      </c>
    </row>
    <row r="80" spans="1:18" ht="15" customHeight="1">
      <c r="A80" s="169">
        <v>75</v>
      </c>
      <c r="B80" s="142"/>
      <c r="C80" s="170"/>
      <c r="D80" s="170"/>
      <c r="E80" s="170"/>
      <c r="F80" s="102">
        <f t="shared" si="13"/>
        <v>0</v>
      </c>
      <c r="G80" s="102">
        <f t="shared" si="14"/>
        <v>0</v>
      </c>
      <c r="H80" s="102">
        <f t="shared" si="15"/>
        <v>0</v>
      </c>
      <c r="I80" s="102">
        <f t="shared" si="16"/>
        <v>0</v>
      </c>
      <c r="J80" s="102">
        <f t="shared" si="17"/>
        <v>0</v>
      </c>
      <c r="K80" s="102">
        <f t="shared" si="18"/>
        <v>0</v>
      </c>
      <c r="L80" s="102">
        <f t="shared" si="19"/>
        <v>0</v>
      </c>
      <c r="M80" s="102">
        <f t="shared" si="20"/>
        <v>0</v>
      </c>
      <c r="N80" s="102">
        <f t="shared" si="21"/>
        <v>0</v>
      </c>
      <c r="O80" s="102">
        <f t="shared" si="22"/>
        <v>0</v>
      </c>
      <c r="P80" s="102">
        <f t="shared" si="23"/>
        <v>0</v>
      </c>
      <c r="Q80" s="102">
        <f t="shared" si="24"/>
        <v>0</v>
      </c>
      <c r="R80" s="102">
        <f t="shared" si="25"/>
        <v>0</v>
      </c>
    </row>
    <row r="81" spans="1:18" ht="15" customHeight="1">
      <c r="A81" s="169">
        <v>76</v>
      </c>
      <c r="B81" s="142"/>
      <c r="C81" s="170"/>
      <c r="D81" s="170"/>
      <c r="E81" s="170"/>
      <c r="F81" s="102">
        <f t="shared" si="13"/>
        <v>0</v>
      </c>
      <c r="G81" s="102">
        <f t="shared" si="14"/>
        <v>0</v>
      </c>
      <c r="H81" s="102">
        <f t="shared" si="15"/>
        <v>0</v>
      </c>
      <c r="I81" s="102">
        <f t="shared" si="16"/>
        <v>0</v>
      </c>
      <c r="J81" s="102">
        <f t="shared" si="17"/>
        <v>0</v>
      </c>
      <c r="K81" s="102">
        <f t="shared" si="18"/>
        <v>0</v>
      </c>
      <c r="L81" s="102">
        <f t="shared" si="19"/>
        <v>0</v>
      </c>
      <c r="M81" s="102">
        <f t="shared" si="20"/>
        <v>0</v>
      </c>
      <c r="N81" s="102">
        <f t="shared" si="21"/>
        <v>0</v>
      </c>
      <c r="O81" s="102">
        <f t="shared" si="22"/>
        <v>0</v>
      </c>
      <c r="P81" s="102">
        <f t="shared" si="23"/>
        <v>0</v>
      </c>
      <c r="Q81" s="102">
        <f t="shared" si="24"/>
        <v>0</v>
      </c>
      <c r="R81" s="102">
        <f t="shared" si="25"/>
        <v>0</v>
      </c>
    </row>
    <row r="82" spans="1:18" ht="15" customHeight="1">
      <c r="A82" s="169">
        <v>77</v>
      </c>
      <c r="B82" s="142"/>
      <c r="C82" s="170"/>
      <c r="D82" s="170"/>
      <c r="E82" s="170"/>
      <c r="F82" s="102">
        <f t="shared" si="13"/>
        <v>0</v>
      </c>
      <c r="G82" s="102">
        <f t="shared" si="14"/>
        <v>0</v>
      </c>
      <c r="H82" s="102">
        <f t="shared" si="15"/>
        <v>0</v>
      </c>
      <c r="I82" s="102">
        <f t="shared" si="16"/>
        <v>0</v>
      </c>
      <c r="J82" s="102">
        <f t="shared" si="17"/>
        <v>0</v>
      </c>
      <c r="K82" s="102">
        <f t="shared" si="18"/>
        <v>0</v>
      </c>
      <c r="L82" s="102">
        <f t="shared" si="19"/>
        <v>0</v>
      </c>
      <c r="M82" s="102">
        <f t="shared" si="20"/>
        <v>0</v>
      </c>
      <c r="N82" s="102">
        <f t="shared" si="21"/>
        <v>0</v>
      </c>
      <c r="O82" s="102">
        <f t="shared" si="22"/>
        <v>0</v>
      </c>
      <c r="P82" s="102">
        <f t="shared" si="23"/>
        <v>0</v>
      </c>
      <c r="Q82" s="102">
        <f t="shared" si="24"/>
        <v>0</v>
      </c>
      <c r="R82" s="102">
        <f t="shared" si="25"/>
        <v>0</v>
      </c>
    </row>
    <row r="83" spans="1:18" ht="15" customHeight="1">
      <c r="A83" s="169">
        <v>78</v>
      </c>
      <c r="B83" s="142"/>
      <c r="C83" s="170"/>
      <c r="D83" s="170"/>
      <c r="E83" s="170"/>
      <c r="F83" s="102">
        <f t="shared" si="13"/>
        <v>0</v>
      </c>
      <c r="G83" s="102">
        <f t="shared" si="14"/>
        <v>0</v>
      </c>
      <c r="H83" s="102">
        <f t="shared" si="15"/>
        <v>0</v>
      </c>
      <c r="I83" s="102">
        <f t="shared" si="16"/>
        <v>0</v>
      </c>
      <c r="J83" s="102">
        <f t="shared" si="17"/>
        <v>0</v>
      </c>
      <c r="K83" s="102">
        <f t="shared" si="18"/>
        <v>0</v>
      </c>
      <c r="L83" s="102">
        <f t="shared" si="19"/>
        <v>0</v>
      </c>
      <c r="M83" s="102">
        <f t="shared" si="20"/>
        <v>0</v>
      </c>
      <c r="N83" s="102">
        <f t="shared" si="21"/>
        <v>0</v>
      </c>
      <c r="O83" s="102">
        <f t="shared" si="22"/>
        <v>0</v>
      </c>
      <c r="P83" s="102">
        <f t="shared" si="23"/>
        <v>0</v>
      </c>
      <c r="Q83" s="102">
        <f t="shared" si="24"/>
        <v>0</v>
      </c>
      <c r="R83" s="102">
        <f t="shared" si="25"/>
        <v>0</v>
      </c>
    </row>
    <row r="84" spans="1:18" ht="15" customHeight="1">
      <c r="A84" s="169">
        <v>79</v>
      </c>
      <c r="B84" s="142"/>
      <c r="C84" s="170"/>
      <c r="D84" s="170"/>
      <c r="E84" s="170"/>
      <c r="F84" s="102">
        <f t="shared" si="13"/>
        <v>0</v>
      </c>
      <c r="G84" s="102">
        <f t="shared" si="14"/>
        <v>0</v>
      </c>
      <c r="H84" s="102">
        <f t="shared" si="15"/>
        <v>0</v>
      </c>
      <c r="I84" s="102">
        <f t="shared" si="16"/>
        <v>0</v>
      </c>
      <c r="J84" s="102">
        <f t="shared" si="17"/>
        <v>0</v>
      </c>
      <c r="K84" s="102">
        <f t="shared" si="18"/>
        <v>0</v>
      </c>
      <c r="L84" s="102">
        <f t="shared" si="19"/>
        <v>0</v>
      </c>
      <c r="M84" s="102">
        <f t="shared" si="20"/>
        <v>0</v>
      </c>
      <c r="N84" s="102">
        <f t="shared" si="21"/>
        <v>0</v>
      </c>
      <c r="O84" s="102">
        <f t="shared" si="22"/>
        <v>0</v>
      </c>
      <c r="P84" s="102">
        <f t="shared" si="23"/>
        <v>0</v>
      </c>
      <c r="Q84" s="102">
        <f t="shared" si="24"/>
        <v>0</v>
      </c>
      <c r="R84" s="102">
        <f t="shared" si="25"/>
        <v>0</v>
      </c>
    </row>
    <row r="85" spans="1:18" ht="15" customHeight="1">
      <c r="A85" s="169">
        <v>80</v>
      </c>
      <c r="B85" s="142"/>
      <c r="C85" s="170"/>
      <c r="D85" s="170"/>
      <c r="E85" s="170"/>
      <c r="F85" s="102">
        <f t="shared" si="13"/>
        <v>0</v>
      </c>
      <c r="G85" s="102">
        <f t="shared" si="14"/>
        <v>0</v>
      </c>
      <c r="H85" s="102">
        <f t="shared" si="15"/>
        <v>0</v>
      </c>
      <c r="I85" s="102">
        <f t="shared" si="16"/>
        <v>0</v>
      </c>
      <c r="J85" s="102">
        <f t="shared" si="17"/>
        <v>0</v>
      </c>
      <c r="K85" s="102">
        <f t="shared" si="18"/>
        <v>0</v>
      </c>
      <c r="L85" s="102">
        <f t="shared" si="19"/>
        <v>0</v>
      </c>
      <c r="M85" s="102">
        <f t="shared" si="20"/>
        <v>0</v>
      </c>
      <c r="N85" s="102">
        <f t="shared" si="21"/>
        <v>0</v>
      </c>
      <c r="O85" s="102">
        <f t="shared" si="22"/>
        <v>0</v>
      </c>
      <c r="P85" s="102">
        <f t="shared" si="23"/>
        <v>0</v>
      </c>
      <c r="Q85" s="102">
        <f t="shared" si="24"/>
        <v>0</v>
      </c>
      <c r="R85" s="102">
        <f t="shared" si="25"/>
        <v>0</v>
      </c>
    </row>
    <row r="86" spans="1:18" ht="15" customHeight="1">
      <c r="A86" s="169">
        <v>81</v>
      </c>
      <c r="B86" s="142"/>
      <c r="C86" s="170"/>
      <c r="D86" s="170"/>
      <c r="E86" s="170"/>
      <c r="F86" s="102">
        <f t="shared" si="13"/>
        <v>0</v>
      </c>
      <c r="G86" s="102">
        <f t="shared" si="14"/>
        <v>0</v>
      </c>
      <c r="H86" s="102">
        <f t="shared" si="15"/>
        <v>0</v>
      </c>
      <c r="I86" s="102">
        <f t="shared" si="16"/>
        <v>0</v>
      </c>
      <c r="J86" s="102">
        <f t="shared" si="17"/>
        <v>0</v>
      </c>
      <c r="K86" s="102">
        <f t="shared" si="18"/>
        <v>0</v>
      </c>
      <c r="L86" s="102">
        <f t="shared" si="19"/>
        <v>0</v>
      </c>
      <c r="M86" s="102">
        <f t="shared" si="20"/>
        <v>0</v>
      </c>
      <c r="N86" s="102">
        <f t="shared" si="21"/>
        <v>0</v>
      </c>
      <c r="O86" s="102">
        <f t="shared" si="22"/>
        <v>0</v>
      </c>
      <c r="P86" s="102">
        <f t="shared" si="23"/>
        <v>0</v>
      </c>
      <c r="Q86" s="102">
        <f t="shared" si="24"/>
        <v>0</v>
      </c>
      <c r="R86" s="102">
        <f t="shared" si="25"/>
        <v>0</v>
      </c>
    </row>
    <row r="87" spans="1:18" ht="15" customHeight="1">
      <c r="A87" s="169">
        <v>82</v>
      </c>
      <c r="B87" s="142"/>
      <c r="C87" s="170"/>
      <c r="D87" s="170"/>
      <c r="E87" s="170"/>
      <c r="F87" s="102">
        <f t="shared" si="13"/>
        <v>0</v>
      </c>
      <c r="G87" s="102">
        <f t="shared" si="14"/>
        <v>0</v>
      </c>
      <c r="H87" s="102">
        <f t="shared" si="15"/>
        <v>0</v>
      </c>
      <c r="I87" s="102">
        <f t="shared" si="16"/>
        <v>0</v>
      </c>
      <c r="J87" s="102">
        <f t="shared" si="17"/>
        <v>0</v>
      </c>
      <c r="K87" s="102">
        <f t="shared" si="18"/>
        <v>0</v>
      </c>
      <c r="L87" s="102">
        <f t="shared" si="19"/>
        <v>0</v>
      </c>
      <c r="M87" s="102">
        <f t="shared" si="20"/>
        <v>0</v>
      </c>
      <c r="N87" s="102">
        <f t="shared" si="21"/>
        <v>0</v>
      </c>
      <c r="O87" s="102">
        <f t="shared" si="22"/>
        <v>0</v>
      </c>
      <c r="P87" s="102">
        <f t="shared" si="23"/>
        <v>0</v>
      </c>
      <c r="Q87" s="102">
        <f t="shared" si="24"/>
        <v>0</v>
      </c>
      <c r="R87" s="102">
        <f t="shared" si="25"/>
        <v>0</v>
      </c>
    </row>
    <row r="88" spans="1:18" ht="15" customHeight="1">
      <c r="A88" s="169">
        <v>83</v>
      </c>
      <c r="B88" s="142"/>
      <c r="C88" s="170"/>
      <c r="D88" s="170"/>
      <c r="E88" s="170"/>
      <c r="F88" s="102">
        <f t="shared" si="13"/>
        <v>0</v>
      </c>
      <c r="G88" s="102">
        <f t="shared" si="14"/>
        <v>0</v>
      </c>
      <c r="H88" s="102">
        <f t="shared" si="15"/>
        <v>0</v>
      </c>
      <c r="I88" s="102">
        <f t="shared" si="16"/>
        <v>0</v>
      </c>
      <c r="J88" s="102">
        <f t="shared" si="17"/>
        <v>0</v>
      </c>
      <c r="K88" s="102">
        <f t="shared" si="18"/>
        <v>0</v>
      </c>
      <c r="L88" s="102">
        <f t="shared" si="19"/>
        <v>0</v>
      </c>
      <c r="M88" s="102">
        <f t="shared" si="20"/>
        <v>0</v>
      </c>
      <c r="N88" s="102">
        <f t="shared" si="21"/>
        <v>0</v>
      </c>
      <c r="O88" s="102">
        <f t="shared" si="22"/>
        <v>0</v>
      </c>
      <c r="P88" s="102">
        <f t="shared" si="23"/>
        <v>0</v>
      </c>
      <c r="Q88" s="102">
        <f t="shared" si="24"/>
        <v>0</v>
      </c>
      <c r="R88" s="102">
        <f t="shared" si="25"/>
        <v>0</v>
      </c>
    </row>
    <row r="89" spans="1:18" ht="15" customHeight="1">
      <c r="A89" s="169">
        <v>84</v>
      </c>
      <c r="B89" s="142"/>
      <c r="C89" s="170"/>
      <c r="D89" s="170"/>
      <c r="E89" s="170"/>
      <c r="F89" s="102">
        <f t="shared" si="13"/>
        <v>0</v>
      </c>
      <c r="G89" s="102">
        <f t="shared" si="14"/>
        <v>0</v>
      </c>
      <c r="H89" s="102">
        <f t="shared" si="15"/>
        <v>0</v>
      </c>
      <c r="I89" s="102">
        <f t="shared" si="16"/>
        <v>0</v>
      </c>
      <c r="J89" s="102">
        <f t="shared" si="17"/>
        <v>0</v>
      </c>
      <c r="K89" s="102">
        <f t="shared" si="18"/>
        <v>0</v>
      </c>
      <c r="L89" s="102">
        <f t="shared" si="19"/>
        <v>0</v>
      </c>
      <c r="M89" s="102">
        <f t="shared" si="20"/>
        <v>0</v>
      </c>
      <c r="N89" s="102">
        <f t="shared" si="21"/>
        <v>0</v>
      </c>
      <c r="O89" s="102">
        <f t="shared" si="22"/>
        <v>0</v>
      </c>
      <c r="P89" s="102">
        <f t="shared" si="23"/>
        <v>0</v>
      </c>
      <c r="Q89" s="102">
        <f t="shared" si="24"/>
        <v>0</v>
      </c>
      <c r="R89" s="102">
        <f t="shared" si="25"/>
        <v>0</v>
      </c>
    </row>
    <row r="90" spans="1:18" ht="15" customHeight="1">
      <c r="A90" s="169">
        <v>85</v>
      </c>
      <c r="B90" s="142"/>
      <c r="C90" s="170"/>
      <c r="D90" s="170"/>
      <c r="E90" s="170"/>
      <c r="F90" s="102">
        <f t="shared" si="13"/>
        <v>0</v>
      </c>
      <c r="G90" s="102">
        <f t="shared" si="14"/>
        <v>0</v>
      </c>
      <c r="H90" s="102">
        <f t="shared" si="15"/>
        <v>0</v>
      </c>
      <c r="I90" s="102">
        <f t="shared" si="16"/>
        <v>0</v>
      </c>
      <c r="J90" s="102">
        <f t="shared" si="17"/>
        <v>0</v>
      </c>
      <c r="K90" s="102">
        <f t="shared" si="18"/>
        <v>0</v>
      </c>
      <c r="L90" s="102">
        <f t="shared" si="19"/>
        <v>0</v>
      </c>
      <c r="M90" s="102">
        <f t="shared" si="20"/>
        <v>0</v>
      </c>
      <c r="N90" s="102">
        <f t="shared" si="21"/>
        <v>0</v>
      </c>
      <c r="O90" s="102">
        <f t="shared" si="22"/>
        <v>0</v>
      </c>
      <c r="P90" s="102">
        <f t="shared" si="23"/>
        <v>0</v>
      </c>
      <c r="Q90" s="102">
        <f t="shared" si="24"/>
        <v>0</v>
      </c>
      <c r="R90" s="102">
        <f t="shared" si="25"/>
        <v>0</v>
      </c>
    </row>
    <row r="91" spans="1:18" ht="15" customHeight="1">
      <c r="A91" s="169">
        <v>86</v>
      </c>
      <c r="B91" s="142"/>
      <c r="C91" s="170"/>
      <c r="D91" s="170"/>
      <c r="E91" s="170"/>
      <c r="F91" s="102">
        <f t="shared" si="13"/>
        <v>0</v>
      </c>
      <c r="G91" s="102">
        <f t="shared" si="14"/>
        <v>0</v>
      </c>
      <c r="H91" s="102">
        <f t="shared" si="15"/>
        <v>0</v>
      </c>
      <c r="I91" s="102">
        <f t="shared" si="16"/>
        <v>0</v>
      </c>
      <c r="J91" s="102">
        <f t="shared" si="17"/>
        <v>0</v>
      </c>
      <c r="K91" s="102">
        <f t="shared" si="18"/>
        <v>0</v>
      </c>
      <c r="L91" s="102">
        <f t="shared" si="19"/>
        <v>0</v>
      </c>
      <c r="M91" s="102">
        <f t="shared" si="20"/>
        <v>0</v>
      </c>
      <c r="N91" s="102">
        <f t="shared" si="21"/>
        <v>0</v>
      </c>
      <c r="O91" s="102">
        <f t="shared" si="22"/>
        <v>0</v>
      </c>
      <c r="P91" s="102">
        <f t="shared" si="23"/>
        <v>0</v>
      </c>
      <c r="Q91" s="102">
        <f t="shared" si="24"/>
        <v>0</v>
      </c>
      <c r="R91" s="102">
        <f t="shared" si="25"/>
        <v>0</v>
      </c>
    </row>
    <row r="92" spans="1:18" ht="15" customHeight="1">
      <c r="A92" s="169">
        <v>87</v>
      </c>
      <c r="B92" s="142"/>
      <c r="C92" s="170"/>
      <c r="D92" s="170"/>
      <c r="E92" s="170"/>
      <c r="F92" s="102">
        <f t="shared" si="13"/>
        <v>0</v>
      </c>
      <c r="G92" s="102">
        <f t="shared" si="14"/>
        <v>0</v>
      </c>
      <c r="H92" s="102">
        <f t="shared" si="15"/>
        <v>0</v>
      </c>
      <c r="I92" s="102">
        <f t="shared" si="16"/>
        <v>0</v>
      </c>
      <c r="J92" s="102">
        <f t="shared" si="17"/>
        <v>0</v>
      </c>
      <c r="K92" s="102">
        <f t="shared" si="18"/>
        <v>0</v>
      </c>
      <c r="L92" s="102">
        <f t="shared" si="19"/>
        <v>0</v>
      </c>
      <c r="M92" s="102">
        <f t="shared" si="20"/>
        <v>0</v>
      </c>
      <c r="N92" s="102">
        <f t="shared" si="21"/>
        <v>0</v>
      </c>
      <c r="O92" s="102">
        <f t="shared" si="22"/>
        <v>0</v>
      </c>
      <c r="P92" s="102">
        <f t="shared" si="23"/>
        <v>0</v>
      </c>
      <c r="Q92" s="102">
        <f t="shared" si="24"/>
        <v>0</v>
      </c>
      <c r="R92" s="102">
        <f t="shared" si="25"/>
        <v>0</v>
      </c>
    </row>
    <row r="93" spans="1:18" ht="15" customHeight="1">
      <c r="A93" s="169">
        <v>88</v>
      </c>
      <c r="B93" s="142"/>
      <c r="C93" s="170"/>
      <c r="D93" s="170"/>
      <c r="E93" s="170"/>
      <c r="F93" s="102">
        <f t="shared" si="13"/>
        <v>0</v>
      </c>
      <c r="G93" s="102">
        <f t="shared" si="14"/>
        <v>0</v>
      </c>
      <c r="H93" s="102">
        <f t="shared" si="15"/>
        <v>0</v>
      </c>
      <c r="I93" s="102">
        <f t="shared" si="16"/>
        <v>0</v>
      </c>
      <c r="J93" s="102">
        <f t="shared" si="17"/>
        <v>0</v>
      </c>
      <c r="K93" s="102">
        <f t="shared" si="18"/>
        <v>0</v>
      </c>
      <c r="L93" s="102">
        <f t="shared" si="19"/>
        <v>0</v>
      </c>
      <c r="M93" s="102">
        <f t="shared" si="20"/>
        <v>0</v>
      </c>
      <c r="N93" s="102">
        <f t="shared" si="21"/>
        <v>0</v>
      </c>
      <c r="O93" s="102">
        <f t="shared" si="22"/>
        <v>0</v>
      </c>
      <c r="P93" s="102">
        <f t="shared" si="23"/>
        <v>0</v>
      </c>
      <c r="Q93" s="102">
        <f t="shared" si="24"/>
        <v>0</v>
      </c>
      <c r="R93" s="102">
        <f t="shared" si="25"/>
        <v>0</v>
      </c>
    </row>
    <row r="94" spans="1:18" ht="15" customHeight="1">
      <c r="A94" s="169">
        <v>89</v>
      </c>
      <c r="B94" s="142"/>
      <c r="C94" s="170"/>
      <c r="D94" s="170"/>
      <c r="E94" s="170"/>
      <c r="F94" s="102">
        <f t="shared" si="13"/>
        <v>0</v>
      </c>
      <c r="G94" s="102">
        <f t="shared" si="14"/>
        <v>0</v>
      </c>
      <c r="H94" s="102">
        <f t="shared" si="15"/>
        <v>0</v>
      </c>
      <c r="I94" s="102">
        <f t="shared" si="16"/>
        <v>0</v>
      </c>
      <c r="J94" s="102">
        <f t="shared" si="17"/>
        <v>0</v>
      </c>
      <c r="K94" s="102">
        <f t="shared" si="18"/>
        <v>0</v>
      </c>
      <c r="L94" s="102">
        <f t="shared" si="19"/>
        <v>0</v>
      </c>
      <c r="M94" s="102">
        <f t="shared" si="20"/>
        <v>0</v>
      </c>
      <c r="N94" s="102">
        <f t="shared" si="21"/>
        <v>0</v>
      </c>
      <c r="O94" s="102">
        <f t="shared" si="22"/>
        <v>0</v>
      </c>
      <c r="P94" s="102">
        <f t="shared" si="23"/>
        <v>0</v>
      </c>
      <c r="Q94" s="102">
        <f t="shared" si="24"/>
        <v>0</v>
      </c>
      <c r="R94" s="102">
        <f t="shared" si="25"/>
        <v>0</v>
      </c>
    </row>
    <row r="95" spans="1:18" ht="15" customHeight="1">
      <c r="A95" s="169">
        <v>90</v>
      </c>
      <c r="B95" s="142"/>
      <c r="C95" s="170"/>
      <c r="D95" s="170"/>
      <c r="E95" s="170"/>
      <c r="F95" s="102">
        <f t="shared" si="13"/>
        <v>0</v>
      </c>
      <c r="G95" s="102">
        <f t="shared" si="14"/>
        <v>0</v>
      </c>
      <c r="H95" s="102">
        <f t="shared" si="15"/>
        <v>0</v>
      </c>
      <c r="I95" s="102">
        <f t="shared" si="16"/>
        <v>0</v>
      </c>
      <c r="J95" s="102">
        <f t="shared" si="17"/>
        <v>0</v>
      </c>
      <c r="K95" s="102">
        <f t="shared" si="18"/>
        <v>0</v>
      </c>
      <c r="L95" s="102">
        <f t="shared" si="19"/>
        <v>0</v>
      </c>
      <c r="M95" s="102">
        <f t="shared" si="20"/>
        <v>0</v>
      </c>
      <c r="N95" s="102">
        <f t="shared" si="21"/>
        <v>0</v>
      </c>
      <c r="O95" s="102">
        <f t="shared" si="22"/>
        <v>0</v>
      </c>
      <c r="P95" s="102">
        <f t="shared" si="23"/>
        <v>0</v>
      </c>
      <c r="Q95" s="102">
        <f t="shared" si="24"/>
        <v>0</v>
      </c>
      <c r="R95" s="102">
        <f t="shared" si="25"/>
        <v>0</v>
      </c>
    </row>
    <row r="96" spans="1:18" ht="15" customHeight="1">
      <c r="A96" s="169">
        <v>91</v>
      </c>
      <c r="B96" s="142"/>
      <c r="C96" s="170"/>
      <c r="D96" s="170"/>
      <c r="E96" s="170"/>
      <c r="F96" s="102">
        <f t="shared" si="13"/>
        <v>0</v>
      </c>
      <c r="G96" s="102">
        <f t="shared" si="14"/>
        <v>0</v>
      </c>
      <c r="H96" s="102">
        <f t="shared" si="15"/>
        <v>0</v>
      </c>
      <c r="I96" s="102">
        <f t="shared" si="16"/>
        <v>0</v>
      </c>
      <c r="J96" s="102">
        <f t="shared" si="17"/>
        <v>0</v>
      </c>
      <c r="K96" s="102">
        <f t="shared" si="18"/>
        <v>0</v>
      </c>
      <c r="L96" s="102">
        <f t="shared" si="19"/>
        <v>0</v>
      </c>
      <c r="M96" s="102">
        <f t="shared" si="20"/>
        <v>0</v>
      </c>
      <c r="N96" s="102">
        <f t="shared" si="21"/>
        <v>0</v>
      </c>
      <c r="O96" s="102">
        <f t="shared" si="22"/>
        <v>0</v>
      </c>
      <c r="P96" s="102">
        <f t="shared" si="23"/>
        <v>0</v>
      </c>
      <c r="Q96" s="102">
        <f t="shared" si="24"/>
        <v>0</v>
      </c>
      <c r="R96" s="102">
        <f t="shared" si="25"/>
        <v>0</v>
      </c>
    </row>
    <row r="97" spans="1:18" ht="15" customHeight="1">
      <c r="A97" s="169">
        <v>92</v>
      </c>
      <c r="B97" s="142"/>
      <c r="C97" s="170"/>
      <c r="D97" s="170"/>
      <c r="E97" s="170"/>
      <c r="F97" s="102">
        <f t="shared" si="13"/>
        <v>0</v>
      </c>
      <c r="G97" s="102">
        <f t="shared" si="14"/>
        <v>0</v>
      </c>
      <c r="H97" s="102">
        <f t="shared" si="15"/>
        <v>0</v>
      </c>
      <c r="I97" s="102">
        <f t="shared" si="16"/>
        <v>0</v>
      </c>
      <c r="J97" s="102">
        <f t="shared" si="17"/>
        <v>0</v>
      </c>
      <c r="K97" s="102">
        <f t="shared" si="18"/>
        <v>0</v>
      </c>
      <c r="L97" s="102">
        <f t="shared" si="19"/>
        <v>0</v>
      </c>
      <c r="M97" s="102">
        <f t="shared" si="20"/>
        <v>0</v>
      </c>
      <c r="N97" s="102">
        <f t="shared" si="21"/>
        <v>0</v>
      </c>
      <c r="O97" s="102">
        <f t="shared" si="22"/>
        <v>0</v>
      </c>
      <c r="P97" s="102">
        <f t="shared" si="23"/>
        <v>0</v>
      </c>
      <c r="Q97" s="102">
        <f t="shared" si="24"/>
        <v>0</v>
      </c>
      <c r="R97" s="102">
        <f t="shared" si="25"/>
        <v>0</v>
      </c>
    </row>
    <row r="98" spans="1:18" ht="15" customHeight="1">
      <c r="A98" s="169">
        <v>93</v>
      </c>
      <c r="B98" s="142"/>
      <c r="C98" s="170"/>
      <c r="D98" s="170"/>
      <c r="E98" s="170"/>
      <c r="F98" s="102">
        <f t="shared" si="13"/>
        <v>0</v>
      </c>
      <c r="G98" s="102">
        <f t="shared" si="14"/>
        <v>0</v>
      </c>
      <c r="H98" s="102">
        <f t="shared" si="15"/>
        <v>0</v>
      </c>
      <c r="I98" s="102">
        <f t="shared" si="16"/>
        <v>0</v>
      </c>
      <c r="J98" s="102">
        <f t="shared" si="17"/>
        <v>0</v>
      </c>
      <c r="K98" s="102">
        <f t="shared" si="18"/>
        <v>0</v>
      </c>
      <c r="L98" s="102">
        <f t="shared" si="19"/>
        <v>0</v>
      </c>
      <c r="M98" s="102">
        <f t="shared" si="20"/>
        <v>0</v>
      </c>
      <c r="N98" s="102">
        <f t="shared" si="21"/>
        <v>0</v>
      </c>
      <c r="O98" s="102">
        <f t="shared" si="22"/>
        <v>0</v>
      </c>
      <c r="P98" s="102">
        <f t="shared" si="23"/>
        <v>0</v>
      </c>
      <c r="Q98" s="102">
        <f t="shared" si="24"/>
        <v>0</v>
      </c>
      <c r="R98" s="102">
        <f t="shared" si="25"/>
        <v>0</v>
      </c>
    </row>
    <row r="99" spans="1:18" ht="15" customHeight="1">
      <c r="A99" s="169">
        <v>94</v>
      </c>
      <c r="B99" s="142"/>
      <c r="C99" s="170"/>
      <c r="D99" s="170"/>
      <c r="E99" s="170"/>
      <c r="F99" s="102">
        <f t="shared" si="13"/>
        <v>0</v>
      </c>
      <c r="G99" s="102">
        <f t="shared" si="14"/>
        <v>0</v>
      </c>
      <c r="H99" s="102">
        <f t="shared" si="15"/>
        <v>0</v>
      </c>
      <c r="I99" s="102">
        <f t="shared" si="16"/>
        <v>0</v>
      </c>
      <c r="J99" s="102">
        <f t="shared" si="17"/>
        <v>0</v>
      </c>
      <c r="K99" s="102">
        <f t="shared" si="18"/>
        <v>0</v>
      </c>
      <c r="L99" s="102">
        <f t="shared" si="19"/>
        <v>0</v>
      </c>
      <c r="M99" s="102">
        <f t="shared" si="20"/>
        <v>0</v>
      </c>
      <c r="N99" s="102">
        <f t="shared" si="21"/>
        <v>0</v>
      </c>
      <c r="O99" s="102">
        <f t="shared" si="22"/>
        <v>0</v>
      </c>
      <c r="P99" s="102">
        <f t="shared" si="23"/>
        <v>0</v>
      </c>
      <c r="Q99" s="102">
        <f t="shared" si="24"/>
        <v>0</v>
      </c>
      <c r="R99" s="102">
        <f t="shared" si="25"/>
        <v>0</v>
      </c>
    </row>
    <row r="100" spans="1:18" ht="15" customHeight="1">
      <c r="A100" s="169">
        <v>95</v>
      </c>
      <c r="B100" s="142"/>
      <c r="C100" s="170"/>
      <c r="D100" s="170"/>
      <c r="E100" s="170"/>
      <c r="F100" s="102">
        <f t="shared" si="13"/>
        <v>0</v>
      </c>
      <c r="G100" s="102">
        <f t="shared" si="14"/>
        <v>0</v>
      </c>
      <c r="H100" s="102">
        <f t="shared" si="15"/>
        <v>0</v>
      </c>
      <c r="I100" s="102">
        <f t="shared" si="16"/>
        <v>0</v>
      </c>
      <c r="J100" s="102">
        <f t="shared" si="17"/>
        <v>0</v>
      </c>
      <c r="K100" s="102">
        <f t="shared" si="18"/>
        <v>0</v>
      </c>
      <c r="L100" s="102">
        <f t="shared" si="19"/>
        <v>0</v>
      </c>
      <c r="M100" s="102">
        <f t="shared" si="20"/>
        <v>0</v>
      </c>
      <c r="N100" s="102">
        <f t="shared" si="21"/>
        <v>0</v>
      </c>
      <c r="O100" s="102">
        <f t="shared" si="22"/>
        <v>0</v>
      </c>
      <c r="P100" s="102">
        <f t="shared" si="23"/>
        <v>0</v>
      </c>
      <c r="Q100" s="102">
        <f t="shared" si="24"/>
        <v>0</v>
      </c>
      <c r="R100" s="102">
        <f t="shared" si="25"/>
        <v>0</v>
      </c>
    </row>
    <row r="101" spans="1:18" ht="15" customHeight="1">
      <c r="A101" s="169">
        <v>96</v>
      </c>
      <c r="B101" s="142"/>
      <c r="C101" s="170"/>
      <c r="D101" s="170"/>
      <c r="E101" s="170"/>
      <c r="F101" s="102">
        <f t="shared" si="13"/>
        <v>0</v>
      </c>
      <c r="G101" s="102">
        <f t="shared" si="14"/>
        <v>0</v>
      </c>
      <c r="H101" s="102">
        <f t="shared" si="15"/>
        <v>0</v>
      </c>
      <c r="I101" s="102">
        <f t="shared" si="16"/>
        <v>0</v>
      </c>
      <c r="J101" s="102">
        <f t="shared" si="17"/>
        <v>0</v>
      </c>
      <c r="K101" s="102">
        <f t="shared" si="18"/>
        <v>0</v>
      </c>
      <c r="L101" s="102">
        <f t="shared" si="19"/>
        <v>0</v>
      </c>
      <c r="M101" s="102">
        <f t="shared" si="20"/>
        <v>0</v>
      </c>
      <c r="N101" s="102">
        <f t="shared" si="21"/>
        <v>0</v>
      </c>
      <c r="O101" s="102">
        <f t="shared" si="22"/>
        <v>0</v>
      </c>
      <c r="P101" s="102">
        <f t="shared" si="23"/>
        <v>0</v>
      </c>
      <c r="Q101" s="102">
        <f t="shared" si="24"/>
        <v>0</v>
      </c>
      <c r="R101" s="102">
        <f t="shared" si="25"/>
        <v>0</v>
      </c>
    </row>
    <row r="102" spans="1:18" ht="15" customHeight="1">
      <c r="A102" s="169">
        <v>97</v>
      </c>
      <c r="B102" s="142"/>
      <c r="C102" s="170"/>
      <c r="D102" s="170"/>
      <c r="E102" s="170"/>
      <c r="F102" s="102">
        <f t="shared" si="13"/>
        <v>0</v>
      </c>
      <c r="G102" s="102">
        <f t="shared" si="14"/>
        <v>0</v>
      </c>
      <c r="H102" s="102">
        <f t="shared" si="15"/>
        <v>0</v>
      </c>
      <c r="I102" s="102">
        <f t="shared" si="16"/>
        <v>0</v>
      </c>
      <c r="J102" s="102">
        <f t="shared" si="17"/>
        <v>0</v>
      </c>
      <c r="K102" s="102">
        <f t="shared" si="18"/>
        <v>0</v>
      </c>
      <c r="L102" s="102">
        <f t="shared" si="19"/>
        <v>0</v>
      </c>
      <c r="M102" s="102">
        <f t="shared" si="20"/>
        <v>0</v>
      </c>
      <c r="N102" s="102">
        <f t="shared" si="21"/>
        <v>0</v>
      </c>
      <c r="O102" s="102">
        <f t="shared" si="22"/>
        <v>0</v>
      </c>
      <c r="P102" s="102">
        <f t="shared" si="23"/>
        <v>0</v>
      </c>
      <c r="Q102" s="102">
        <f t="shared" si="24"/>
        <v>0</v>
      </c>
      <c r="R102" s="102">
        <f t="shared" si="25"/>
        <v>0</v>
      </c>
    </row>
    <row r="103" spans="1:18" ht="15" customHeight="1">
      <c r="A103" s="169">
        <v>98</v>
      </c>
      <c r="B103" s="142"/>
      <c r="C103" s="170"/>
      <c r="D103" s="170"/>
      <c r="E103" s="170"/>
      <c r="F103" s="102">
        <f t="shared" si="13"/>
        <v>0</v>
      </c>
      <c r="G103" s="102">
        <f t="shared" si="14"/>
        <v>0</v>
      </c>
      <c r="H103" s="102">
        <f t="shared" si="15"/>
        <v>0</v>
      </c>
      <c r="I103" s="102">
        <f t="shared" si="16"/>
        <v>0</v>
      </c>
      <c r="J103" s="102">
        <f t="shared" si="17"/>
        <v>0</v>
      </c>
      <c r="K103" s="102">
        <f t="shared" si="18"/>
        <v>0</v>
      </c>
      <c r="L103" s="102">
        <f t="shared" si="19"/>
        <v>0</v>
      </c>
      <c r="M103" s="102">
        <f t="shared" si="20"/>
        <v>0</v>
      </c>
      <c r="N103" s="102">
        <f t="shared" si="21"/>
        <v>0</v>
      </c>
      <c r="O103" s="102">
        <f t="shared" si="22"/>
        <v>0</v>
      </c>
      <c r="P103" s="102">
        <f t="shared" si="23"/>
        <v>0</v>
      </c>
      <c r="Q103" s="102">
        <f t="shared" si="24"/>
        <v>0</v>
      </c>
      <c r="R103" s="102">
        <f t="shared" si="25"/>
        <v>0</v>
      </c>
    </row>
    <row r="104" spans="1:18" ht="15" customHeight="1">
      <c r="A104" s="169">
        <v>99</v>
      </c>
      <c r="B104" s="142"/>
      <c r="C104" s="170"/>
      <c r="D104" s="170"/>
      <c r="E104" s="170"/>
      <c r="F104" s="102">
        <f t="shared" si="13"/>
        <v>0</v>
      </c>
      <c r="G104" s="102">
        <f t="shared" si="14"/>
        <v>0</v>
      </c>
      <c r="H104" s="102">
        <f t="shared" si="15"/>
        <v>0</v>
      </c>
      <c r="I104" s="102">
        <f t="shared" si="16"/>
        <v>0</v>
      </c>
      <c r="J104" s="102">
        <f t="shared" si="17"/>
        <v>0</v>
      </c>
      <c r="K104" s="102">
        <f t="shared" si="18"/>
        <v>0</v>
      </c>
      <c r="L104" s="102">
        <f t="shared" si="19"/>
        <v>0</v>
      </c>
      <c r="M104" s="102">
        <f t="shared" si="20"/>
        <v>0</v>
      </c>
      <c r="N104" s="102">
        <f t="shared" si="21"/>
        <v>0</v>
      </c>
      <c r="O104" s="102">
        <f t="shared" si="22"/>
        <v>0</v>
      </c>
      <c r="P104" s="102">
        <f t="shared" si="23"/>
        <v>0</v>
      </c>
      <c r="Q104" s="102">
        <f t="shared" si="24"/>
        <v>0</v>
      </c>
      <c r="R104" s="102">
        <f t="shared" si="25"/>
        <v>0</v>
      </c>
    </row>
    <row r="105" spans="1:18" ht="15" customHeight="1">
      <c r="A105" s="206">
        <v>100</v>
      </c>
      <c r="B105" s="142"/>
      <c r="C105" s="205"/>
      <c r="D105" s="205"/>
      <c r="E105" s="205"/>
      <c r="F105" s="102">
        <f t="shared" ref="F105" si="26">IF(ISBLANK(B105),0,1)</f>
        <v>0</v>
      </c>
      <c r="G105" s="102">
        <f t="shared" si="14"/>
        <v>0</v>
      </c>
      <c r="H105" s="102">
        <f t="shared" si="15"/>
        <v>0</v>
      </c>
      <c r="I105" s="102">
        <f t="shared" si="16"/>
        <v>0</v>
      </c>
      <c r="J105" s="102">
        <f t="shared" si="17"/>
        <v>0</v>
      </c>
      <c r="K105" s="102">
        <f t="shared" si="18"/>
        <v>0</v>
      </c>
      <c r="L105" s="102">
        <f t="shared" si="19"/>
        <v>0</v>
      </c>
      <c r="M105" s="102">
        <f t="shared" si="20"/>
        <v>0</v>
      </c>
      <c r="N105" s="102">
        <f t="shared" si="21"/>
        <v>0</v>
      </c>
      <c r="O105" s="102">
        <f t="shared" si="22"/>
        <v>0</v>
      </c>
      <c r="P105" s="102">
        <f t="shared" si="23"/>
        <v>0</v>
      </c>
      <c r="Q105" s="102">
        <f t="shared" si="24"/>
        <v>0</v>
      </c>
      <c r="R105" s="102">
        <f t="shared" si="25"/>
        <v>0</v>
      </c>
    </row>
    <row r="106" spans="1:18" ht="15" customHeight="1">
      <c r="A106" s="231" t="s">
        <v>6</v>
      </c>
      <c r="B106" s="231"/>
      <c r="C106" s="231"/>
      <c r="D106" s="286"/>
      <c r="E106" s="213">
        <f>SUM(E6:E104)</f>
        <v>0</v>
      </c>
      <c r="F106" s="135">
        <f t="shared" ref="F106:L106" si="27">COUNTIF(F6:F105,1)</f>
        <v>0</v>
      </c>
      <c r="G106" s="135">
        <f t="shared" si="27"/>
        <v>0</v>
      </c>
      <c r="H106" s="135">
        <f t="shared" si="27"/>
        <v>0</v>
      </c>
      <c r="I106" s="135">
        <f t="shared" si="27"/>
        <v>0</v>
      </c>
      <c r="J106" s="135">
        <f t="shared" si="27"/>
        <v>0</v>
      </c>
      <c r="K106" s="135">
        <f t="shared" si="27"/>
        <v>0</v>
      </c>
      <c r="L106" s="135">
        <f t="shared" si="27"/>
        <v>0</v>
      </c>
      <c r="M106" s="135">
        <f>SUM(M6:M105)</f>
        <v>0</v>
      </c>
      <c r="N106" s="135">
        <f t="shared" ref="N106:R106" si="28">SUM(N6:N105)</f>
        <v>0</v>
      </c>
      <c r="O106" s="135">
        <f t="shared" si="28"/>
        <v>0</v>
      </c>
      <c r="P106" s="135">
        <f t="shared" si="28"/>
        <v>0</v>
      </c>
      <c r="Q106" s="135">
        <f t="shared" si="28"/>
        <v>0</v>
      </c>
      <c r="R106" s="135">
        <f t="shared" si="28"/>
        <v>0</v>
      </c>
    </row>
  </sheetData>
  <sheetProtection password="8FB9" sheet="1" objects="1" scenarios="1" formatColumns="0" formatRows="0"/>
  <mergeCells count="6">
    <mergeCell ref="A106:D106"/>
    <mergeCell ref="A1:E1"/>
    <mergeCell ref="A2:A5"/>
    <mergeCell ref="B2:B5"/>
    <mergeCell ref="D2:D3"/>
    <mergeCell ref="E2:E5"/>
  </mergeCells>
  <conditionalFormatting sqref="C16:C104 C106">
    <cfRule type="cellIs" dxfId="14" priority="12" operator="notBetween">
      <formula>1</formula>
      <formula>3</formula>
    </cfRule>
  </conditionalFormatting>
  <conditionalFormatting sqref="D16:D104 D106">
    <cfRule type="cellIs" dxfId="13" priority="11" operator="notBetween">
      <formula>1</formula>
      <formula>2</formula>
    </cfRule>
  </conditionalFormatting>
  <conditionalFormatting sqref="E16:E104">
    <cfRule type="expression" dxfId="12" priority="10">
      <formula>OR($C$6:$C$104&gt;3,$D$6:$D$104&gt;2)</formula>
    </cfRule>
  </conditionalFormatting>
  <conditionalFormatting sqref="C6:C15">
    <cfRule type="cellIs" dxfId="11" priority="6" operator="notBetween">
      <formula>1</formula>
      <formula>3</formula>
    </cfRule>
  </conditionalFormatting>
  <conditionalFormatting sqref="D6:D15">
    <cfRule type="cellIs" dxfId="10" priority="5" operator="notBetween">
      <formula>1</formula>
      <formula>2</formula>
    </cfRule>
  </conditionalFormatting>
  <conditionalFormatting sqref="E6:E15">
    <cfRule type="expression" dxfId="9" priority="4">
      <formula>OR($C$6:$C$104&gt;3,$D$6:$D$104&gt;2)</formula>
    </cfRule>
  </conditionalFormatting>
  <conditionalFormatting sqref="C105">
    <cfRule type="cellIs" dxfId="8" priority="3" operator="notBetween">
      <formula>1</formula>
      <formula>3</formula>
    </cfRule>
  </conditionalFormatting>
  <conditionalFormatting sqref="D105">
    <cfRule type="cellIs" dxfId="7" priority="2" operator="notBetween">
      <formula>1</formula>
      <formula>2</formula>
    </cfRule>
  </conditionalFormatting>
  <conditionalFormatting sqref="E105">
    <cfRule type="expression" dxfId="6" priority="1">
      <formula>OR($C$6:$C$104&gt;3,$D$6:$D$104&gt;2)</formula>
    </cfRule>
  </conditionalFormatting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/>
  <dimension ref="A1:F104"/>
  <sheetViews>
    <sheetView zoomScaleNormal="100" zoomScaleSheetLayoutView="100" workbookViewId="0">
      <pane ySplit="3" topLeftCell="A4" activePane="bottomLeft" state="frozen"/>
      <selection pane="bottomLeft" sqref="A1:E1"/>
    </sheetView>
  </sheetViews>
  <sheetFormatPr baseColWidth="10" defaultRowHeight="12.75"/>
  <cols>
    <col min="1" max="1" width="4.140625" customWidth="1"/>
    <col min="2" max="2" width="85.85546875" customWidth="1"/>
    <col min="3" max="3" width="14.7109375" customWidth="1"/>
    <col min="4" max="4" width="15.140625" customWidth="1"/>
    <col min="5" max="5" width="16.42578125" customWidth="1"/>
    <col min="6" max="6" width="1" customWidth="1"/>
  </cols>
  <sheetData>
    <row r="1" spans="1:6" s="7" customFormat="1" ht="16.5" customHeight="1">
      <c r="A1" s="222" t="s">
        <v>106</v>
      </c>
      <c r="B1" s="262"/>
      <c r="C1" s="262"/>
      <c r="D1" s="262"/>
      <c r="E1" s="262"/>
      <c r="F1" s="167"/>
    </row>
    <row r="2" spans="1:6" s="7" customFormat="1" ht="38.25" customHeight="1">
      <c r="A2" s="379" t="s">
        <v>165</v>
      </c>
      <c r="B2" s="381" t="s">
        <v>180</v>
      </c>
      <c r="C2" s="192" t="s">
        <v>242</v>
      </c>
      <c r="D2" s="192" t="s">
        <v>243</v>
      </c>
      <c r="E2" s="192" t="s">
        <v>244</v>
      </c>
    </row>
    <row r="3" spans="1:6" s="7" customFormat="1">
      <c r="A3" s="380"/>
      <c r="B3" s="382"/>
      <c r="C3" s="193" t="s">
        <v>245</v>
      </c>
      <c r="D3" s="193" t="s">
        <v>245</v>
      </c>
      <c r="E3" s="193" t="s">
        <v>245</v>
      </c>
    </row>
    <row r="4" spans="1:6" s="7" customFormat="1" ht="14.25" customHeight="1">
      <c r="A4" s="151">
        <v>1</v>
      </c>
      <c r="B4" s="142"/>
      <c r="C4" s="162"/>
      <c r="D4" s="162"/>
      <c r="E4" s="162"/>
      <c r="F4" s="167">
        <f t="shared" ref="F4:F67" si="0">IF(ISBLANK(B4),0,1)</f>
        <v>0</v>
      </c>
    </row>
    <row r="5" spans="1:6" s="7" customFormat="1" ht="14.25" customHeight="1">
      <c r="A5" s="151">
        <v>2</v>
      </c>
      <c r="B5" s="142"/>
      <c r="C5" s="162"/>
      <c r="D5" s="162"/>
      <c r="E5" s="162"/>
      <c r="F5" s="167">
        <f t="shared" si="0"/>
        <v>0</v>
      </c>
    </row>
    <row r="6" spans="1:6" s="7" customFormat="1" ht="14.25" customHeight="1">
      <c r="A6" s="204">
        <v>3</v>
      </c>
      <c r="B6" s="142"/>
      <c r="C6" s="162"/>
      <c r="D6" s="162"/>
      <c r="E6" s="162"/>
      <c r="F6" s="167">
        <f t="shared" si="0"/>
        <v>0</v>
      </c>
    </row>
    <row r="7" spans="1:6" s="7" customFormat="1" ht="14.25" customHeight="1">
      <c r="A7" s="204">
        <v>4</v>
      </c>
      <c r="B7" s="142"/>
      <c r="C7" s="162"/>
      <c r="D7" s="162"/>
      <c r="E7" s="162"/>
      <c r="F7" s="167">
        <f t="shared" si="0"/>
        <v>0</v>
      </c>
    </row>
    <row r="8" spans="1:6" s="7" customFormat="1" ht="14.25" customHeight="1">
      <c r="A8" s="204">
        <v>5</v>
      </c>
      <c r="B8" s="142"/>
      <c r="C8" s="162"/>
      <c r="D8" s="162"/>
      <c r="E8" s="162"/>
      <c r="F8" s="167">
        <f t="shared" si="0"/>
        <v>0</v>
      </c>
    </row>
    <row r="9" spans="1:6" s="7" customFormat="1" ht="14.25" customHeight="1">
      <c r="A9" s="204">
        <v>6</v>
      </c>
      <c r="B9" s="142"/>
      <c r="C9" s="162"/>
      <c r="D9" s="162"/>
      <c r="E9" s="162"/>
      <c r="F9" s="167">
        <f t="shared" si="0"/>
        <v>0</v>
      </c>
    </row>
    <row r="10" spans="1:6" s="7" customFormat="1" ht="14.25" customHeight="1">
      <c r="A10" s="204">
        <v>7</v>
      </c>
      <c r="B10" s="142"/>
      <c r="C10" s="162"/>
      <c r="D10" s="162"/>
      <c r="E10" s="162"/>
      <c r="F10" s="167">
        <f t="shared" si="0"/>
        <v>0</v>
      </c>
    </row>
    <row r="11" spans="1:6" s="7" customFormat="1" ht="14.25" customHeight="1">
      <c r="A11" s="204">
        <v>8</v>
      </c>
      <c r="B11" s="142"/>
      <c r="C11" s="162"/>
      <c r="D11" s="162"/>
      <c r="E11" s="162"/>
      <c r="F11" s="167">
        <f t="shared" si="0"/>
        <v>0</v>
      </c>
    </row>
    <row r="12" spans="1:6" s="7" customFormat="1" ht="14.25" customHeight="1">
      <c r="A12" s="204">
        <v>9</v>
      </c>
      <c r="B12" s="142"/>
      <c r="C12" s="162"/>
      <c r="D12" s="162"/>
      <c r="E12" s="162"/>
      <c r="F12" s="167">
        <f t="shared" si="0"/>
        <v>0</v>
      </c>
    </row>
    <row r="13" spans="1:6" ht="14.25" customHeight="1">
      <c r="A13" s="204">
        <v>10</v>
      </c>
      <c r="B13" s="142"/>
      <c r="C13" s="162"/>
      <c r="D13" s="162"/>
      <c r="E13" s="162"/>
      <c r="F13" s="167">
        <f t="shared" si="0"/>
        <v>0</v>
      </c>
    </row>
    <row r="14" spans="1:6" ht="14.25" customHeight="1">
      <c r="A14" s="204">
        <v>11</v>
      </c>
      <c r="B14" s="142"/>
      <c r="C14" s="162"/>
      <c r="D14" s="162"/>
      <c r="E14" s="162"/>
      <c r="F14" s="167">
        <f t="shared" si="0"/>
        <v>0</v>
      </c>
    </row>
    <row r="15" spans="1:6" ht="14.25" customHeight="1">
      <c r="A15" s="204">
        <v>12</v>
      </c>
      <c r="B15" s="142"/>
      <c r="C15" s="162"/>
      <c r="D15" s="162"/>
      <c r="E15" s="162"/>
      <c r="F15" s="167">
        <f t="shared" si="0"/>
        <v>0</v>
      </c>
    </row>
    <row r="16" spans="1:6" ht="14.25" customHeight="1">
      <c r="A16" s="204">
        <v>13</v>
      </c>
      <c r="B16" s="142"/>
      <c r="C16" s="162"/>
      <c r="D16" s="162"/>
      <c r="E16" s="162"/>
      <c r="F16" s="167">
        <f t="shared" si="0"/>
        <v>0</v>
      </c>
    </row>
    <row r="17" spans="1:6" ht="14.25" customHeight="1">
      <c r="A17" s="204">
        <v>14</v>
      </c>
      <c r="B17" s="142"/>
      <c r="C17" s="162"/>
      <c r="D17" s="162"/>
      <c r="E17" s="162"/>
      <c r="F17" s="167">
        <f t="shared" si="0"/>
        <v>0</v>
      </c>
    </row>
    <row r="18" spans="1:6" ht="14.25" customHeight="1">
      <c r="A18" s="204">
        <v>15</v>
      </c>
      <c r="B18" s="142"/>
      <c r="C18" s="162"/>
      <c r="D18" s="162"/>
      <c r="E18" s="162"/>
      <c r="F18" s="167">
        <f t="shared" si="0"/>
        <v>0</v>
      </c>
    </row>
    <row r="19" spans="1:6" ht="14.25" customHeight="1">
      <c r="A19" s="204">
        <v>16</v>
      </c>
      <c r="B19" s="142"/>
      <c r="C19" s="162"/>
      <c r="D19" s="162"/>
      <c r="E19" s="162"/>
      <c r="F19" s="167">
        <f t="shared" si="0"/>
        <v>0</v>
      </c>
    </row>
    <row r="20" spans="1:6" ht="14.25" customHeight="1">
      <c r="A20" s="204">
        <v>17</v>
      </c>
      <c r="B20" s="142"/>
      <c r="C20" s="162"/>
      <c r="D20" s="162"/>
      <c r="E20" s="162"/>
      <c r="F20" s="167">
        <f t="shared" si="0"/>
        <v>0</v>
      </c>
    </row>
    <row r="21" spans="1:6" ht="14.25" customHeight="1">
      <c r="A21" s="204">
        <v>18</v>
      </c>
      <c r="B21" s="142"/>
      <c r="C21" s="162"/>
      <c r="D21" s="162"/>
      <c r="E21" s="162"/>
      <c r="F21" s="167">
        <f t="shared" si="0"/>
        <v>0</v>
      </c>
    </row>
    <row r="22" spans="1:6" ht="14.25" customHeight="1">
      <c r="A22" s="204">
        <v>19</v>
      </c>
      <c r="B22" s="142"/>
      <c r="C22" s="162"/>
      <c r="D22" s="162"/>
      <c r="E22" s="162"/>
      <c r="F22" s="167">
        <f t="shared" si="0"/>
        <v>0</v>
      </c>
    </row>
    <row r="23" spans="1:6" ht="14.25" customHeight="1">
      <c r="A23" s="204">
        <v>20</v>
      </c>
      <c r="B23" s="142"/>
      <c r="C23" s="162"/>
      <c r="D23" s="162"/>
      <c r="E23" s="162"/>
      <c r="F23" s="167">
        <f t="shared" si="0"/>
        <v>0</v>
      </c>
    </row>
    <row r="24" spans="1:6" ht="14.25" customHeight="1">
      <c r="A24" s="204">
        <v>21</v>
      </c>
      <c r="B24" s="142"/>
      <c r="C24" s="162"/>
      <c r="D24" s="162"/>
      <c r="E24" s="162"/>
      <c r="F24" s="167">
        <f t="shared" si="0"/>
        <v>0</v>
      </c>
    </row>
    <row r="25" spans="1:6" ht="14.25" customHeight="1">
      <c r="A25" s="204">
        <v>22</v>
      </c>
      <c r="B25" s="142"/>
      <c r="C25" s="162"/>
      <c r="D25" s="162"/>
      <c r="E25" s="162"/>
      <c r="F25" s="167">
        <f t="shared" si="0"/>
        <v>0</v>
      </c>
    </row>
    <row r="26" spans="1:6" ht="14.25" customHeight="1">
      <c r="A26" s="204">
        <v>23</v>
      </c>
      <c r="B26" s="142"/>
      <c r="C26" s="162"/>
      <c r="D26" s="162"/>
      <c r="E26" s="162"/>
      <c r="F26" s="167">
        <f t="shared" si="0"/>
        <v>0</v>
      </c>
    </row>
    <row r="27" spans="1:6" ht="14.25" customHeight="1">
      <c r="A27" s="204">
        <v>24</v>
      </c>
      <c r="B27" s="142"/>
      <c r="C27" s="162"/>
      <c r="D27" s="162"/>
      <c r="E27" s="162"/>
      <c r="F27" s="167">
        <f t="shared" si="0"/>
        <v>0</v>
      </c>
    </row>
    <row r="28" spans="1:6" ht="14.25" customHeight="1">
      <c r="A28" s="204">
        <v>25</v>
      </c>
      <c r="B28" s="142"/>
      <c r="C28" s="162"/>
      <c r="D28" s="162"/>
      <c r="E28" s="162"/>
      <c r="F28" s="167">
        <f t="shared" si="0"/>
        <v>0</v>
      </c>
    </row>
    <row r="29" spans="1:6" ht="14.25" customHeight="1">
      <c r="A29" s="204">
        <v>26</v>
      </c>
      <c r="B29" s="142"/>
      <c r="C29" s="162"/>
      <c r="D29" s="162"/>
      <c r="E29" s="162"/>
      <c r="F29" s="167">
        <f t="shared" si="0"/>
        <v>0</v>
      </c>
    </row>
    <row r="30" spans="1:6" ht="14.25" customHeight="1">
      <c r="A30" s="204">
        <v>27</v>
      </c>
      <c r="B30" s="142"/>
      <c r="C30" s="162"/>
      <c r="D30" s="162"/>
      <c r="E30" s="162"/>
      <c r="F30" s="167">
        <f t="shared" si="0"/>
        <v>0</v>
      </c>
    </row>
    <row r="31" spans="1:6" ht="14.25" customHeight="1">
      <c r="A31" s="204">
        <v>28</v>
      </c>
      <c r="B31" s="142"/>
      <c r="C31" s="162"/>
      <c r="D31" s="162"/>
      <c r="E31" s="162"/>
      <c r="F31" s="167">
        <f t="shared" si="0"/>
        <v>0</v>
      </c>
    </row>
    <row r="32" spans="1:6" ht="14.25" customHeight="1">
      <c r="A32" s="204">
        <v>29</v>
      </c>
      <c r="B32" s="142"/>
      <c r="C32" s="162"/>
      <c r="D32" s="162"/>
      <c r="E32" s="162"/>
      <c r="F32" s="167">
        <f t="shared" si="0"/>
        <v>0</v>
      </c>
    </row>
    <row r="33" spans="1:6" ht="14.25" customHeight="1">
      <c r="A33" s="204">
        <v>30</v>
      </c>
      <c r="B33" s="142"/>
      <c r="C33" s="162"/>
      <c r="D33" s="162"/>
      <c r="E33" s="162"/>
      <c r="F33" s="167">
        <f t="shared" si="0"/>
        <v>0</v>
      </c>
    </row>
    <row r="34" spans="1:6" ht="14.25" customHeight="1">
      <c r="A34" s="204">
        <v>31</v>
      </c>
      <c r="B34" s="142"/>
      <c r="C34" s="162"/>
      <c r="D34" s="162"/>
      <c r="E34" s="162"/>
      <c r="F34" s="167">
        <f t="shared" si="0"/>
        <v>0</v>
      </c>
    </row>
    <row r="35" spans="1:6" ht="14.25" customHeight="1">
      <c r="A35" s="204">
        <v>32</v>
      </c>
      <c r="B35" s="142"/>
      <c r="C35" s="162"/>
      <c r="D35" s="162"/>
      <c r="E35" s="162"/>
      <c r="F35" s="167">
        <f t="shared" si="0"/>
        <v>0</v>
      </c>
    </row>
    <row r="36" spans="1:6" ht="14.25" customHeight="1">
      <c r="A36" s="204">
        <v>33</v>
      </c>
      <c r="B36" s="142"/>
      <c r="C36" s="162"/>
      <c r="D36" s="162"/>
      <c r="E36" s="162"/>
      <c r="F36" s="167">
        <f t="shared" si="0"/>
        <v>0</v>
      </c>
    </row>
    <row r="37" spans="1:6" ht="14.25" customHeight="1">
      <c r="A37" s="204">
        <v>34</v>
      </c>
      <c r="B37" s="142"/>
      <c r="C37" s="162"/>
      <c r="D37" s="162"/>
      <c r="E37" s="162"/>
      <c r="F37" s="167">
        <f t="shared" si="0"/>
        <v>0</v>
      </c>
    </row>
    <row r="38" spans="1:6" ht="14.25" customHeight="1">
      <c r="A38" s="204">
        <v>35</v>
      </c>
      <c r="B38" s="142"/>
      <c r="C38" s="162"/>
      <c r="D38" s="162"/>
      <c r="E38" s="162"/>
      <c r="F38" s="167">
        <f t="shared" si="0"/>
        <v>0</v>
      </c>
    </row>
    <row r="39" spans="1:6" ht="14.25" customHeight="1">
      <c r="A39" s="204">
        <v>36</v>
      </c>
      <c r="B39" s="142"/>
      <c r="C39" s="162"/>
      <c r="D39" s="162"/>
      <c r="E39" s="162"/>
      <c r="F39" s="167">
        <f t="shared" si="0"/>
        <v>0</v>
      </c>
    </row>
    <row r="40" spans="1:6" ht="14.25" customHeight="1">
      <c r="A40" s="204">
        <v>37</v>
      </c>
      <c r="B40" s="142"/>
      <c r="C40" s="162"/>
      <c r="D40" s="162"/>
      <c r="E40" s="162"/>
      <c r="F40" s="167">
        <f t="shared" si="0"/>
        <v>0</v>
      </c>
    </row>
    <row r="41" spans="1:6" ht="14.25" customHeight="1">
      <c r="A41" s="204">
        <v>38</v>
      </c>
      <c r="B41" s="142"/>
      <c r="C41" s="162"/>
      <c r="D41" s="162"/>
      <c r="E41" s="162"/>
      <c r="F41" s="167">
        <f t="shared" si="0"/>
        <v>0</v>
      </c>
    </row>
    <row r="42" spans="1:6" ht="14.25" customHeight="1">
      <c r="A42" s="204">
        <v>39</v>
      </c>
      <c r="B42" s="142"/>
      <c r="C42" s="162"/>
      <c r="D42" s="162"/>
      <c r="E42" s="162"/>
      <c r="F42" s="167">
        <f t="shared" si="0"/>
        <v>0</v>
      </c>
    </row>
    <row r="43" spans="1:6" ht="14.25" customHeight="1">
      <c r="A43" s="204">
        <v>40</v>
      </c>
      <c r="B43" s="142"/>
      <c r="C43" s="162"/>
      <c r="D43" s="162"/>
      <c r="E43" s="162"/>
      <c r="F43" s="167">
        <f t="shared" si="0"/>
        <v>0</v>
      </c>
    </row>
    <row r="44" spans="1:6" ht="14.25" customHeight="1">
      <c r="A44" s="204">
        <v>41</v>
      </c>
      <c r="B44" s="142"/>
      <c r="C44" s="162"/>
      <c r="D44" s="162"/>
      <c r="E44" s="162"/>
      <c r="F44" s="167">
        <f t="shared" si="0"/>
        <v>0</v>
      </c>
    </row>
    <row r="45" spans="1:6" ht="14.25" customHeight="1">
      <c r="A45" s="204">
        <v>42</v>
      </c>
      <c r="B45" s="142"/>
      <c r="C45" s="162"/>
      <c r="D45" s="162"/>
      <c r="E45" s="162"/>
      <c r="F45" s="167">
        <f t="shared" si="0"/>
        <v>0</v>
      </c>
    </row>
    <row r="46" spans="1:6" ht="14.25" customHeight="1">
      <c r="A46" s="204">
        <v>43</v>
      </c>
      <c r="B46" s="142"/>
      <c r="C46" s="162"/>
      <c r="D46" s="162"/>
      <c r="E46" s="162"/>
      <c r="F46" s="167">
        <f t="shared" si="0"/>
        <v>0</v>
      </c>
    </row>
    <row r="47" spans="1:6" ht="14.25" customHeight="1">
      <c r="A47" s="204">
        <v>44</v>
      </c>
      <c r="B47" s="142"/>
      <c r="C47" s="162"/>
      <c r="D47" s="162"/>
      <c r="E47" s="162"/>
      <c r="F47" s="167">
        <f t="shared" si="0"/>
        <v>0</v>
      </c>
    </row>
    <row r="48" spans="1:6" ht="14.25" customHeight="1">
      <c r="A48" s="204">
        <v>45</v>
      </c>
      <c r="B48" s="142"/>
      <c r="C48" s="162"/>
      <c r="D48" s="162"/>
      <c r="E48" s="162"/>
      <c r="F48" s="167">
        <f t="shared" si="0"/>
        <v>0</v>
      </c>
    </row>
    <row r="49" spans="1:6" ht="14.25" customHeight="1">
      <c r="A49" s="204">
        <v>46</v>
      </c>
      <c r="B49" s="142"/>
      <c r="C49" s="162"/>
      <c r="D49" s="162"/>
      <c r="E49" s="162"/>
      <c r="F49" s="167">
        <f t="shared" si="0"/>
        <v>0</v>
      </c>
    </row>
    <row r="50" spans="1:6" ht="14.25" customHeight="1">
      <c r="A50" s="204">
        <v>47</v>
      </c>
      <c r="B50" s="142"/>
      <c r="C50" s="162"/>
      <c r="D50" s="162"/>
      <c r="E50" s="162"/>
      <c r="F50" s="167">
        <f t="shared" si="0"/>
        <v>0</v>
      </c>
    </row>
    <row r="51" spans="1:6" ht="14.25" customHeight="1">
      <c r="A51" s="204">
        <v>48</v>
      </c>
      <c r="B51" s="142"/>
      <c r="C51" s="162"/>
      <c r="D51" s="162"/>
      <c r="E51" s="162"/>
      <c r="F51" s="167">
        <f t="shared" si="0"/>
        <v>0</v>
      </c>
    </row>
    <row r="52" spans="1:6" ht="14.25" customHeight="1">
      <c r="A52" s="204">
        <v>49</v>
      </c>
      <c r="B52" s="142"/>
      <c r="C52" s="162"/>
      <c r="D52" s="162"/>
      <c r="E52" s="162"/>
      <c r="F52" s="167">
        <f t="shared" si="0"/>
        <v>0</v>
      </c>
    </row>
    <row r="53" spans="1:6" ht="14.25" customHeight="1">
      <c r="A53" s="204">
        <v>50</v>
      </c>
      <c r="B53" s="142"/>
      <c r="C53" s="162"/>
      <c r="D53" s="162"/>
      <c r="E53" s="162"/>
      <c r="F53" s="167">
        <f t="shared" si="0"/>
        <v>0</v>
      </c>
    </row>
    <row r="54" spans="1:6" ht="14.25" customHeight="1">
      <c r="A54" s="204">
        <v>51</v>
      </c>
      <c r="B54" s="142"/>
      <c r="C54" s="162"/>
      <c r="D54" s="162"/>
      <c r="E54" s="162"/>
      <c r="F54" s="167">
        <f t="shared" si="0"/>
        <v>0</v>
      </c>
    </row>
    <row r="55" spans="1:6" ht="14.25" customHeight="1">
      <c r="A55" s="204">
        <v>52</v>
      </c>
      <c r="B55" s="142"/>
      <c r="C55" s="162"/>
      <c r="D55" s="162"/>
      <c r="E55" s="162"/>
      <c r="F55" s="167">
        <f t="shared" si="0"/>
        <v>0</v>
      </c>
    </row>
    <row r="56" spans="1:6" ht="14.25" customHeight="1">
      <c r="A56" s="204">
        <v>53</v>
      </c>
      <c r="B56" s="142"/>
      <c r="C56" s="162"/>
      <c r="D56" s="162"/>
      <c r="E56" s="162"/>
      <c r="F56" s="167">
        <f t="shared" si="0"/>
        <v>0</v>
      </c>
    </row>
    <row r="57" spans="1:6" ht="14.25" customHeight="1">
      <c r="A57" s="204">
        <v>54</v>
      </c>
      <c r="B57" s="142"/>
      <c r="C57" s="162"/>
      <c r="D57" s="162"/>
      <c r="E57" s="162"/>
      <c r="F57" s="167">
        <f t="shared" si="0"/>
        <v>0</v>
      </c>
    </row>
    <row r="58" spans="1:6" ht="14.25" customHeight="1">
      <c r="A58" s="204">
        <v>55</v>
      </c>
      <c r="B58" s="142"/>
      <c r="C58" s="162"/>
      <c r="D58" s="162"/>
      <c r="E58" s="162"/>
      <c r="F58" s="167">
        <f t="shared" si="0"/>
        <v>0</v>
      </c>
    </row>
    <row r="59" spans="1:6" ht="14.25" customHeight="1">
      <c r="A59" s="204">
        <v>56</v>
      </c>
      <c r="B59" s="142"/>
      <c r="C59" s="162"/>
      <c r="D59" s="162"/>
      <c r="E59" s="162"/>
      <c r="F59" s="167">
        <f t="shared" si="0"/>
        <v>0</v>
      </c>
    </row>
    <row r="60" spans="1:6" ht="14.25" customHeight="1">
      <c r="A60" s="204">
        <v>57</v>
      </c>
      <c r="B60" s="142"/>
      <c r="C60" s="162"/>
      <c r="D60" s="162"/>
      <c r="E60" s="162"/>
      <c r="F60" s="167">
        <f t="shared" si="0"/>
        <v>0</v>
      </c>
    </row>
    <row r="61" spans="1:6" ht="14.25" customHeight="1">
      <c r="A61" s="204">
        <v>58</v>
      </c>
      <c r="B61" s="142"/>
      <c r="C61" s="162"/>
      <c r="D61" s="162"/>
      <c r="E61" s="162"/>
      <c r="F61" s="167">
        <f t="shared" si="0"/>
        <v>0</v>
      </c>
    </row>
    <row r="62" spans="1:6" ht="14.25" customHeight="1">
      <c r="A62" s="204">
        <v>59</v>
      </c>
      <c r="B62" s="142"/>
      <c r="C62" s="162"/>
      <c r="D62" s="162"/>
      <c r="E62" s="162"/>
      <c r="F62" s="167">
        <f t="shared" si="0"/>
        <v>0</v>
      </c>
    </row>
    <row r="63" spans="1:6" ht="14.25" customHeight="1">
      <c r="A63" s="204">
        <v>60</v>
      </c>
      <c r="B63" s="142"/>
      <c r="C63" s="162"/>
      <c r="D63" s="162"/>
      <c r="E63" s="162"/>
      <c r="F63" s="167">
        <f t="shared" si="0"/>
        <v>0</v>
      </c>
    </row>
    <row r="64" spans="1:6" ht="14.25" customHeight="1">
      <c r="A64" s="204">
        <v>61</v>
      </c>
      <c r="B64" s="142"/>
      <c r="C64" s="162"/>
      <c r="D64" s="162"/>
      <c r="E64" s="162"/>
      <c r="F64" s="167">
        <f t="shared" si="0"/>
        <v>0</v>
      </c>
    </row>
    <row r="65" spans="1:6" ht="14.25" customHeight="1">
      <c r="A65" s="204">
        <v>62</v>
      </c>
      <c r="B65" s="142"/>
      <c r="C65" s="162"/>
      <c r="D65" s="162"/>
      <c r="E65" s="162"/>
      <c r="F65" s="167">
        <f t="shared" si="0"/>
        <v>0</v>
      </c>
    </row>
    <row r="66" spans="1:6" ht="14.25" customHeight="1">
      <c r="A66" s="204">
        <v>63</v>
      </c>
      <c r="B66" s="142"/>
      <c r="C66" s="162"/>
      <c r="D66" s="162"/>
      <c r="E66" s="162"/>
      <c r="F66" s="167">
        <f t="shared" si="0"/>
        <v>0</v>
      </c>
    </row>
    <row r="67" spans="1:6" ht="14.25" customHeight="1">
      <c r="A67" s="204">
        <v>64</v>
      </c>
      <c r="B67" s="142"/>
      <c r="C67" s="162"/>
      <c r="D67" s="162"/>
      <c r="E67" s="162"/>
      <c r="F67" s="167">
        <f t="shared" si="0"/>
        <v>0</v>
      </c>
    </row>
    <row r="68" spans="1:6" ht="14.25" customHeight="1">
      <c r="A68" s="204">
        <v>65</v>
      </c>
      <c r="B68" s="142"/>
      <c r="C68" s="162"/>
      <c r="D68" s="162"/>
      <c r="E68" s="162"/>
      <c r="F68" s="167">
        <f t="shared" ref="F68:F101" si="1">IF(ISBLANK(B68),0,1)</f>
        <v>0</v>
      </c>
    </row>
    <row r="69" spans="1:6" ht="14.25" customHeight="1">
      <c r="A69" s="204">
        <v>66</v>
      </c>
      <c r="B69" s="142"/>
      <c r="C69" s="162"/>
      <c r="D69" s="162"/>
      <c r="E69" s="162"/>
      <c r="F69" s="167">
        <f t="shared" si="1"/>
        <v>0</v>
      </c>
    </row>
    <row r="70" spans="1:6" ht="14.25" customHeight="1">
      <c r="A70" s="204">
        <v>67</v>
      </c>
      <c r="B70" s="142"/>
      <c r="C70" s="162"/>
      <c r="D70" s="162"/>
      <c r="E70" s="162"/>
      <c r="F70" s="167">
        <f t="shared" si="1"/>
        <v>0</v>
      </c>
    </row>
    <row r="71" spans="1:6" ht="14.25" customHeight="1">
      <c r="A71" s="204">
        <v>68</v>
      </c>
      <c r="B71" s="142"/>
      <c r="C71" s="162"/>
      <c r="D71" s="162"/>
      <c r="E71" s="162"/>
      <c r="F71" s="167">
        <f t="shared" si="1"/>
        <v>0</v>
      </c>
    </row>
    <row r="72" spans="1:6" ht="14.25" customHeight="1">
      <c r="A72" s="204">
        <v>69</v>
      </c>
      <c r="B72" s="142"/>
      <c r="C72" s="162"/>
      <c r="D72" s="162"/>
      <c r="E72" s="162"/>
      <c r="F72" s="167">
        <f t="shared" si="1"/>
        <v>0</v>
      </c>
    </row>
    <row r="73" spans="1:6" ht="14.25" customHeight="1">
      <c r="A73" s="204">
        <v>70</v>
      </c>
      <c r="B73" s="142"/>
      <c r="C73" s="162"/>
      <c r="D73" s="162"/>
      <c r="E73" s="162"/>
      <c r="F73" s="167">
        <f t="shared" si="1"/>
        <v>0</v>
      </c>
    </row>
    <row r="74" spans="1:6" ht="14.25" customHeight="1">
      <c r="A74" s="204">
        <v>71</v>
      </c>
      <c r="B74" s="142"/>
      <c r="C74" s="162"/>
      <c r="D74" s="162"/>
      <c r="E74" s="162"/>
      <c r="F74" s="167">
        <f t="shared" si="1"/>
        <v>0</v>
      </c>
    </row>
    <row r="75" spans="1:6" ht="14.25" customHeight="1">
      <c r="A75" s="204">
        <v>72</v>
      </c>
      <c r="B75" s="142"/>
      <c r="C75" s="162"/>
      <c r="D75" s="162"/>
      <c r="E75" s="162"/>
      <c r="F75" s="167">
        <f t="shared" si="1"/>
        <v>0</v>
      </c>
    </row>
    <row r="76" spans="1:6" ht="14.25" customHeight="1">
      <c r="A76" s="204">
        <v>73</v>
      </c>
      <c r="B76" s="142"/>
      <c r="C76" s="162"/>
      <c r="D76" s="162"/>
      <c r="E76" s="162"/>
      <c r="F76" s="167">
        <f t="shared" si="1"/>
        <v>0</v>
      </c>
    </row>
    <row r="77" spans="1:6" ht="14.25" customHeight="1">
      <c r="A77" s="204">
        <v>74</v>
      </c>
      <c r="B77" s="142"/>
      <c r="C77" s="162"/>
      <c r="D77" s="162"/>
      <c r="E77" s="162"/>
      <c r="F77" s="167">
        <f t="shared" si="1"/>
        <v>0</v>
      </c>
    </row>
    <row r="78" spans="1:6" ht="14.25" customHeight="1">
      <c r="A78" s="204">
        <v>75</v>
      </c>
      <c r="B78" s="142"/>
      <c r="C78" s="162"/>
      <c r="D78" s="162"/>
      <c r="E78" s="162"/>
      <c r="F78" s="167">
        <f t="shared" si="1"/>
        <v>0</v>
      </c>
    </row>
    <row r="79" spans="1:6" ht="14.25" customHeight="1">
      <c r="A79" s="204">
        <v>76</v>
      </c>
      <c r="B79" s="142"/>
      <c r="C79" s="162"/>
      <c r="D79" s="162"/>
      <c r="E79" s="162"/>
      <c r="F79" s="167">
        <f t="shared" si="1"/>
        <v>0</v>
      </c>
    </row>
    <row r="80" spans="1:6" ht="14.25" customHeight="1">
      <c r="A80" s="204">
        <v>77</v>
      </c>
      <c r="B80" s="142"/>
      <c r="C80" s="162"/>
      <c r="D80" s="162"/>
      <c r="E80" s="162"/>
      <c r="F80" s="167">
        <f t="shared" si="1"/>
        <v>0</v>
      </c>
    </row>
    <row r="81" spans="1:6" ht="14.25" customHeight="1">
      <c r="A81" s="204">
        <v>78</v>
      </c>
      <c r="B81" s="142"/>
      <c r="C81" s="162"/>
      <c r="D81" s="162"/>
      <c r="E81" s="162"/>
      <c r="F81" s="167">
        <f t="shared" si="1"/>
        <v>0</v>
      </c>
    </row>
    <row r="82" spans="1:6" ht="14.25" customHeight="1">
      <c r="A82" s="204">
        <v>79</v>
      </c>
      <c r="B82" s="142"/>
      <c r="C82" s="162"/>
      <c r="D82" s="162"/>
      <c r="E82" s="162"/>
      <c r="F82" s="167">
        <f t="shared" si="1"/>
        <v>0</v>
      </c>
    </row>
    <row r="83" spans="1:6" ht="14.25" customHeight="1">
      <c r="A83" s="204">
        <v>80</v>
      </c>
      <c r="B83" s="142"/>
      <c r="C83" s="162"/>
      <c r="D83" s="162"/>
      <c r="E83" s="162"/>
      <c r="F83" s="167">
        <f t="shared" si="1"/>
        <v>0</v>
      </c>
    </row>
    <row r="84" spans="1:6" ht="14.25" customHeight="1">
      <c r="A84" s="204">
        <v>81</v>
      </c>
      <c r="B84" s="142"/>
      <c r="C84" s="162"/>
      <c r="D84" s="162"/>
      <c r="E84" s="162"/>
      <c r="F84" s="167">
        <f t="shared" si="1"/>
        <v>0</v>
      </c>
    </row>
    <row r="85" spans="1:6" ht="14.25" customHeight="1">
      <c r="A85" s="204">
        <v>82</v>
      </c>
      <c r="B85" s="142"/>
      <c r="C85" s="162"/>
      <c r="D85" s="162"/>
      <c r="E85" s="162"/>
      <c r="F85" s="167">
        <f t="shared" si="1"/>
        <v>0</v>
      </c>
    </row>
    <row r="86" spans="1:6" ht="14.25" customHeight="1">
      <c r="A86" s="204">
        <v>83</v>
      </c>
      <c r="B86" s="142"/>
      <c r="C86" s="162"/>
      <c r="D86" s="162"/>
      <c r="E86" s="162"/>
      <c r="F86" s="167">
        <f t="shared" si="1"/>
        <v>0</v>
      </c>
    </row>
    <row r="87" spans="1:6" ht="14.25" customHeight="1">
      <c r="A87" s="204">
        <v>84</v>
      </c>
      <c r="B87" s="142"/>
      <c r="C87" s="162"/>
      <c r="D87" s="162"/>
      <c r="E87" s="162"/>
      <c r="F87" s="167">
        <f t="shared" si="1"/>
        <v>0</v>
      </c>
    </row>
    <row r="88" spans="1:6" ht="14.25" customHeight="1">
      <c r="A88" s="204">
        <v>85</v>
      </c>
      <c r="B88" s="142"/>
      <c r="C88" s="162"/>
      <c r="D88" s="162"/>
      <c r="E88" s="162"/>
      <c r="F88" s="167">
        <f t="shared" si="1"/>
        <v>0</v>
      </c>
    </row>
    <row r="89" spans="1:6" ht="14.25" customHeight="1">
      <c r="A89" s="204">
        <v>86</v>
      </c>
      <c r="B89" s="142"/>
      <c r="C89" s="162"/>
      <c r="D89" s="162"/>
      <c r="E89" s="162"/>
      <c r="F89" s="167">
        <f t="shared" si="1"/>
        <v>0</v>
      </c>
    </row>
    <row r="90" spans="1:6" ht="14.25" customHeight="1">
      <c r="A90" s="204">
        <v>87</v>
      </c>
      <c r="B90" s="142"/>
      <c r="C90" s="162"/>
      <c r="D90" s="162"/>
      <c r="E90" s="162"/>
      <c r="F90" s="167">
        <f t="shared" si="1"/>
        <v>0</v>
      </c>
    </row>
    <row r="91" spans="1:6" ht="14.25" customHeight="1">
      <c r="A91" s="204">
        <v>88</v>
      </c>
      <c r="B91" s="142"/>
      <c r="C91" s="162"/>
      <c r="D91" s="162"/>
      <c r="E91" s="162"/>
      <c r="F91" s="167">
        <f t="shared" si="1"/>
        <v>0</v>
      </c>
    </row>
    <row r="92" spans="1:6" ht="14.25" customHeight="1">
      <c r="A92" s="204">
        <v>89</v>
      </c>
      <c r="B92" s="142"/>
      <c r="C92" s="162"/>
      <c r="D92" s="162"/>
      <c r="E92" s="162"/>
      <c r="F92" s="167">
        <f t="shared" si="1"/>
        <v>0</v>
      </c>
    </row>
    <row r="93" spans="1:6" ht="14.25" customHeight="1">
      <c r="A93" s="204">
        <v>90</v>
      </c>
      <c r="B93" s="142"/>
      <c r="C93" s="162"/>
      <c r="D93" s="162"/>
      <c r="E93" s="162"/>
      <c r="F93" s="167">
        <f t="shared" si="1"/>
        <v>0</v>
      </c>
    </row>
    <row r="94" spans="1:6" ht="14.25" customHeight="1">
      <c r="A94" s="204">
        <v>91</v>
      </c>
      <c r="B94" s="142"/>
      <c r="C94" s="162"/>
      <c r="D94" s="162"/>
      <c r="E94" s="162"/>
      <c r="F94" s="167">
        <f t="shared" si="1"/>
        <v>0</v>
      </c>
    </row>
    <row r="95" spans="1:6" ht="14.25" customHeight="1">
      <c r="A95" s="204">
        <v>92</v>
      </c>
      <c r="B95" s="142"/>
      <c r="C95" s="162"/>
      <c r="D95" s="162"/>
      <c r="E95" s="162"/>
      <c r="F95" s="167">
        <f t="shared" si="1"/>
        <v>0</v>
      </c>
    </row>
    <row r="96" spans="1:6" ht="14.25" customHeight="1">
      <c r="A96" s="204">
        <v>93</v>
      </c>
      <c r="B96" s="142"/>
      <c r="C96" s="162"/>
      <c r="D96" s="162"/>
      <c r="E96" s="162"/>
      <c r="F96" s="167">
        <f t="shared" si="1"/>
        <v>0</v>
      </c>
    </row>
    <row r="97" spans="1:6" ht="14.25" customHeight="1">
      <c r="A97" s="204">
        <v>94</v>
      </c>
      <c r="B97" s="142"/>
      <c r="C97" s="162"/>
      <c r="D97" s="162"/>
      <c r="E97" s="162"/>
      <c r="F97" s="167">
        <f t="shared" si="1"/>
        <v>0</v>
      </c>
    </row>
    <row r="98" spans="1:6" ht="14.25" customHeight="1">
      <c r="A98" s="204">
        <v>95</v>
      </c>
      <c r="B98" s="142"/>
      <c r="C98" s="162"/>
      <c r="D98" s="162"/>
      <c r="E98" s="162"/>
      <c r="F98" s="167">
        <f t="shared" si="1"/>
        <v>0</v>
      </c>
    </row>
    <row r="99" spans="1:6" ht="14.25" customHeight="1">
      <c r="A99" s="204">
        <v>96</v>
      </c>
      <c r="B99" s="142"/>
      <c r="C99" s="162"/>
      <c r="D99" s="162"/>
      <c r="E99" s="162"/>
      <c r="F99" s="167">
        <f t="shared" si="1"/>
        <v>0</v>
      </c>
    </row>
    <row r="100" spans="1:6" ht="14.25" customHeight="1">
      <c r="A100" s="204">
        <v>97</v>
      </c>
      <c r="B100" s="142"/>
      <c r="C100" s="162"/>
      <c r="D100" s="162"/>
      <c r="E100" s="162"/>
      <c r="F100" s="167">
        <f t="shared" si="1"/>
        <v>0</v>
      </c>
    </row>
    <row r="101" spans="1:6" ht="14.25" customHeight="1">
      <c r="A101" s="204">
        <v>98</v>
      </c>
      <c r="B101" s="142"/>
      <c r="C101" s="162"/>
      <c r="D101" s="162"/>
      <c r="E101" s="162"/>
      <c r="F101" s="167">
        <f t="shared" si="1"/>
        <v>0</v>
      </c>
    </row>
    <row r="102" spans="1:6" ht="14.25" customHeight="1">
      <c r="A102" s="204">
        <v>99</v>
      </c>
      <c r="B102" s="142"/>
      <c r="C102" s="162"/>
      <c r="D102" s="162"/>
      <c r="E102" s="162"/>
      <c r="F102" s="167">
        <f t="shared" ref="F102:F103" si="2">IF(ISBLANK(B102),0,1)</f>
        <v>0</v>
      </c>
    </row>
    <row r="103" spans="1:6" ht="14.25" customHeight="1">
      <c r="A103" s="204">
        <v>100</v>
      </c>
      <c r="B103" s="142"/>
      <c r="C103" s="162"/>
      <c r="D103" s="162"/>
      <c r="E103" s="162"/>
      <c r="F103" s="167">
        <f t="shared" si="2"/>
        <v>0</v>
      </c>
    </row>
    <row r="104" spans="1:6" s="147" customFormat="1" ht="14.25" customHeight="1">
      <c r="A104" s="152" t="s">
        <v>6</v>
      </c>
      <c r="B104" s="152"/>
      <c r="C104" s="163">
        <f t="shared" ref="C104:E104" si="3">SUM(C3:C101)</f>
        <v>0</v>
      </c>
      <c r="D104" s="163">
        <f t="shared" si="3"/>
        <v>0</v>
      </c>
      <c r="E104" s="163">
        <f t="shared" si="3"/>
        <v>0</v>
      </c>
      <c r="F104" s="168">
        <f>SUM(F3:F101)</f>
        <v>0</v>
      </c>
    </row>
  </sheetData>
  <sheetProtection password="8FB9" sheet="1" objects="1" scenarios="1" formatColumns="0" formatRows="0"/>
  <mergeCells count="3">
    <mergeCell ref="A1:E1"/>
    <mergeCell ref="A2:A3"/>
    <mergeCell ref="B2:B3"/>
  </mergeCells>
  <conditionalFormatting sqref="C4:C101">
    <cfRule type="cellIs" dxfId="5" priority="6" operator="notEqual">
      <formula>1</formula>
    </cfRule>
  </conditionalFormatting>
  <conditionalFormatting sqref="D4:D101">
    <cfRule type="cellIs" dxfId="4" priority="5" operator="notEqual">
      <formula>1</formula>
    </cfRule>
  </conditionalFormatting>
  <conditionalFormatting sqref="E4:E101">
    <cfRule type="cellIs" dxfId="3" priority="4" operator="notEqual">
      <formula>1</formula>
    </cfRule>
  </conditionalFormatting>
  <conditionalFormatting sqref="C102:C103">
    <cfRule type="cellIs" dxfId="2" priority="3" operator="notEqual">
      <formula>1</formula>
    </cfRule>
  </conditionalFormatting>
  <conditionalFormatting sqref="D102:D103">
    <cfRule type="cellIs" dxfId="1" priority="2" operator="notEqual">
      <formula>1</formula>
    </cfRule>
  </conditionalFormatting>
  <conditionalFormatting sqref="E102:E103">
    <cfRule type="cellIs" dxfId="0" priority="1" operator="notEqual">
      <formula>1</formula>
    </cfRule>
  </conditionalFormatting>
  <pageMargins left="0.78740157480314965" right="0.39370078740157483" top="0.78740157480314965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1"/>
  <dimension ref="A1:G104"/>
  <sheetViews>
    <sheetView zoomScaleNormal="100" zoomScaleSheetLayoutView="100" workbookViewId="0">
      <pane ySplit="3" topLeftCell="A4" activePane="bottomLeft" state="frozen"/>
      <selection pane="bottomLeft" sqref="A1:D1"/>
    </sheetView>
  </sheetViews>
  <sheetFormatPr baseColWidth="10" defaultColWidth="11.42578125" defaultRowHeight="16.5" customHeight="1"/>
  <cols>
    <col min="1" max="1" width="4" style="157" bestFit="1" customWidth="1"/>
    <col min="2" max="2" width="63.140625" style="157" customWidth="1"/>
    <col min="3" max="3" width="51" style="157" customWidth="1"/>
    <col min="4" max="4" width="24" style="157" bestFit="1" customWidth="1"/>
    <col min="5" max="7" width="2.42578125" style="157" customWidth="1"/>
    <col min="8" max="16384" width="11.42578125" style="157"/>
  </cols>
  <sheetData>
    <row r="1" spans="1:7" ht="17.25" customHeight="1">
      <c r="A1" s="383" t="s">
        <v>107</v>
      </c>
      <c r="B1" s="384"/>
      <c r="C1" s="384"/>
      <c r="D1" s="384"/>
      <c r="E1" s="156"/>
      <c r="F1" s="156"/>
      <c r="G1" s="156"/>
    </row>
    <row r="2" spans="1:7" ht="14.25" customHeight="1">
      <c r="A2" s="386" t="s">
        <v>165</v>
      </c>
      <c r="B2" s="386" t="s">
        <v>180</v>
      </c>
      <c r="C2" s="386" t="s">
        <v>85</v>
      </c>
      <c r="D2" s="210" t="s">
        <v>195</v>
      </c>
      <c r="E2" s="156"/>
      <c r="F2" s="156"/>
      <c r="G2" s="156"/>
    </row>
    <row r="3" spans="1:7" ht="36.75" customHeight="1">
      <c r="A3" s="387"/>
      <c r="B3" s="387"/>
      <c r="C3" s="387"/>
      <c r="D3" s="211" t="s">
        <v>250</v>
      </c>
      <c r="E3" s="156"/>
      <c r="F3" s="156"/>
      <c r="G3" s="156"/>
    </row>
    <row r="4" spans="1:7" ht="16.5" customHeight="1">
      <c r="A4" s="158">
        <v>1</v>
      </c>
      <c r="B4" s="209"/>
      <c r="C4" s="208"/>
      <c r="D4" s="207"/>
      <c r="E4" s="156">
        <f>IF(D4=1,1,IF(D4=2,2,IF(D4=3,3,0)))</f>
        <v>0</v>
      </c>
      <c r="F4" s="156">
        <f>IF(ISBLANK(B4),0,1)</f>
        <v>0</v>
      </c>
      <c r="G4" s="156"/>
    </row>
    <row r="5" spans="1:7" ht="16.5" customHeight="1">
      <c r="A5" s="158">
        <v>2</v>
      </c>
      <c r="B5" s="209"/>
      <c r="C5" s="208"/>
      <c r="D5" s="207"/>
      <c r="E5" s="156">
        <f t="shared" ref="E5:E68" si="0">IF(D5=1,1,IF(D5=2,2,IF(D5=3,3,0)))</f>
        <v>0</v>
      </c>
      <c r="F5" s="156">
        <f t="shared" ref="F5:F52" si="1">IF(ISBLANK(B5),0,1)</f>
        <v>0</v>
      </c>
      <c r="G5" s="156"/>
    </row>
    <row r="6" spans="1:7" ht="16.5" customHeight="1">
      <c r="A6" s="158">
        <v>3</v>
      </c>
      <c r="B6" s="209"/>
      <c r="C6" s="208"/>
      <c r="D6" s="207"/>
      <c r="E6" s="156">
        <f t="shared" si="0"/>
        <v>0</v>
      </c>
      <c r="F6" s="156">
        <f t="shared" si="1"/>
        <v>0</v>
      </c>
      <c r="G6" s="156"/>
    </row>
    <row r="7" spans="1:7" ht="16.5" customHeight="1">
      <c r="A7" s="158">
        <v>4</v>
      </c>
      <c r="B7" s="209"/>
      <c r="C7" s="208"/>
      <c r="D7" s="207" t="s">
        <v>64</v>
      </c>
      <c r="E7" s="156">
        <f t="shared" si="0"/>
        <v>0</v>
      </c>
      <c r="F7" s="156">
        <f t="shared" si="1"/>
        <v>0</v>
      </c>
      <c r="G7" s="156"/>
    </row>
    <row r="8" spans="1:7" ht="16.5" customHeight="1">
      <c r="A8" s="158">
        <v>5</v>
      </c>
      <c r="B8" s="209"/>
      <c r="C8" s="208"/>
      <c r="D8" s="207" t="s">
        <v>64</v>
      </c>
      <c r="E8" s="156">
        <f t="shared" si="0"/>
        <v>0</v>
      </c>
      <c r="F8" s="156">
        <f t="shared" si="1"/>
        <v>0</v>
      </c>
      <c r="G8" s="156"/>
    </row>
    <row r="9" spans="1:7" ht="16.5" customHeight="1">
      <c r="A9" s="158">
        <v>6</v>
      </c>
      <c r="B9" s="209"/>
      <c r="C9" s="208"/>
      <c r="D9" s="207" t="s">
        <v>64</v>
      </c>
      <c r="E9" s="156">
        <f t="shared" si="0"/>
        <v>0</v>
      </c>
      <c r="F9" s="156">
        <f t="shared" si="1"/>
        <v>0</v>
      </c>
      <c r="G9" s="156"/>
    </row>
    <row r="10" spans="1:7" ht="16.5" customHeight="1">
      <c r="A10" s="158">
        <v>7</v>
      </c>
      <c r="B10" s="209"/>
      <c r="C10" s="208"/>
      <c r="D10" s="207" t="s">
        <v>64</v>
      </c>
      <c r="E10" s="156">
        <f t="shared" si="0"/>
        <v>0</v>
      </c>
      <c r="F10" s="156">
        <f t="shared" si="1"/>
        <v>0</v>
      </c>
      <c r="G10" s="156"/>
    </row>
    <row r="11" spans="1:7" ht="16.5" customHeight="1">
      <c r="A11" s="158">
        <v>8</v>
      </c>
      <c r="B11" s="209"/>
      <c r="C11" s="208"/>
      <c r="D11" s="207" t="s">
        <v>64</v>
      </c>
      <c r="E11" s="156">
        <f t="shared" si="0"/>
        <v>0</v>
      </c>
      <c r="F11" s="156">
        <f t="shared" si="1"/>
        <v>0</v>
      </c>
      <c r="G11" s="156"/>
    </row>
    <row r="12" spans="1:7" ht="16.5" customHeight="1">
      <c r="A12" s="158">
        <v>9</v>
      </c>
      <c r="B12" s="209"/>
      <c r="C12" s="208"/>
      <c r="D12" s="207" t="s">
        <v>64</v>
      </c>
      <c r="E12" s="156">
        <f t="shared" si="0"/>
        <v>0</v>
      </c>
      <c r="F12" s="156">
        <f t="shared" si="1"/>
        <v>0</v>
      </c>
      <c r="G12" s="156"/>
    </row>
    <row r="13" spans="1:7" ht="16.5" customHeight="1">
      <c r="A13" s="158">
        <v>10</v>
      </c>
      <c r="B13" s="209"/>
      <c r="C13" s="208"/>
      <c r="D13" s="207" t="s">
        <v>64</v>
      </c>
      <c r="E13" s="156">
        <f t="shared" si="0"/>
        <v>0</v>
      </c>
      <c r="F13" s="156">
        <f t="shared" si="1"/>
        <v>0</v>
      </c>
      <c r="G13" s="156"/>
    </row>
    <row r="14" spans="1:7" ht="16.5" customHeight="1">
      <c r="A14" s="158">
        <v>11</v>
      </c>
      <c r="B14" s="209"/>
      <c r="C14" s="208"/>
      <c r="D14" s="207" t="s">
        <v>64</v>
      </c>
      <c r="E14" s="156">
        <f t="shared" si="0"/>
        <v>0</v>
      </c>
      <c r="F14" s="156">
        <f t="shared" si="1"/>
        <v>0</v>
      </c>
      <c r="G14" s="156"/>
    </row>
    <row r="15" spans="1:7" ht="16.5" customHeight="1">
      <c r="A15" s="158">
        <v>12</v>
      </c>
      <c r="B15" s="209"/>
      <c r="C15" s="208"/>
      <c r="D15" s="207" t="s">
        <v>64</v>
      </c>
      <c r="E15" s="156">
        <f t="shared" si="0"/>
        <v>0</v>
      </c>
      <c r="F15" s="156">
        <f t="shared" si="1"/>
        <v>0</v>
      </c>
      <c r="G15" s="156"/>
    </row>
    <row r="16" spans="1:7" ht="16.5" customHeight="1">
      <c r="A16" s="158">
        <v>13</v>
      </c>
      <c r="B16" s="209"/>
      <c r="C16" s="208"/>
      <c r="D16" s="207" t="s">
        <v>64</v>
      </c>
      <c r="E16" s="156">
        <f t="shared" si="0"/>
        <v>0</v>
      </c>
      <c r="F16" s="156">
        <f t="shared" si="1"/>
        <v>0</v>
      </c>
      <c r="G16" s="156"/>
    </row>
    <row r="17" spans="1:7" ht="16.5" customHeight="1">
      <c r="A17" s="158">
        <v>14</v>
      </c>
      <c r="B17" s="209"/>
      <c r="C17" s="208"/>
      <c r="D17" s="207" t="s">
        <v>64</v>
      </c>
      <c r="E17" s="156">
        <f t="shared" si="0"/>
        <v>0</v>
      </c>
      <c r="F17" s="156">
        <f t="shared" si="1"/>
        <v>0</v>
      </c>
      <c r="G17" s="156"/>
    </row>
    <row r="18" spans="1:7" ht="16.5" customHeight="1">
      <c r="A18" s="158">
        <v>15</v>
      </c>
      <c r="B18" s="209"/>
      <c r="C18" s="208"/>
      <c r="D18" s="207" t="s">
        <v>64</v>
      </c>
      <c r="E18" s="156">
        <f t="shared" si="0"/>
        <v>0</v>
      </c>
      <c r="F18" s="156">
        <f t="shared" si="1"/>
        <v>0</v>
      </c>
      <c r="G18" s="156"/>
    </row>
    <row r="19" spans="1:7" ht="16.5" customHeight="1">
      <c r="A19" s="158">
        <v>16</v>
      </c>
      <c r="B19" s="209"/>
      <c r="C19" s="208"/>
      <c r="D19" s="207" t="s">
        <v>64</v>
      </c>
      <c r="E19" s="156">
        <f t="shared" si="0"/>
        <v>0</v>
      </c>
      <c r="F19" s="156">
        <f t="shared" si="1"/>
        <v>0</v>
      </c>
      <c r="G19" s="156"/>
    </row>
    <row r="20" spans="1:7" ht="16.5" customHeight="1">
      <c r="A20" s="158">
        <v>17</v>
      </c>
      <c r="B20" s="209"/>
      <c r="C20" s="208"/>
      <c r="D20" s="207" t="s">
        <v>64</v>
      </c>
      <c r="E20" s="156">
        <f t="shared" si="0"/>
        <v>0</v>
      </c>
      <c r="F20" s="156">
        <f t="shared" si="1"/>
        <v>0</v>
      </c>
      <c r="G20" s="156"/>
    </row>
    <row r="21" spans="1:7" ht="16.5" customHeight="1">
      <c r="A21" s="158">
        <v>18</v>
      </c>
      <c r="B21" s="209"/>
      <c r="C21" s="208"/>
      <c r="D21" s="207" t="s">
        <v>64</v>
      </c>
      <c r="E21" s="156">
        <f t="shared" si="0"/>
        <v>0</v>
      </c>
      <c r="F21" s="156">
        <f t="shared" si="1"/>
        <v>0</v>
      </c>
      <c r="G21" s="156"/>
    </row>
    <row r="22" spans="1:7" ht="16.5" customHeight="1">
      <c r="A22" s="158">
        <v>19</v>
      </c>
      <c r="B22" s="209"/>
      <c r="C22" s="208"/>
      <c r="D22" s="207" t="s">
        <v>64</v>
      </c>
      <c r="E22" s="156">
        <f t="shared" si="0"/>
        <v>0</v>
      </c>
      <c r="F22" s="156">
        <f t="shared" si="1"/>
        <v>0</v>
      </c>
      <c r="G22" s="156"/>
    </row>
    <row r="23" spans="1:7" ht="16.5" customHeight="1">
      <c r="A23" s="158">
        <v>20</v>
      </c>
      <c r="B23" s="209"/>
      <c r="C23" s="208"/>
      <c r="D23" s="207" t="s">
        <v>64</v>
      </c>
      <c r="E23" s="156">
        <f t="shared" si="0"/>
        <v>0</v>
      </c>
      <c r="F23" s="156">
        <f t="shared" si="1"/>
        <v>0</v>
      </c>
      <c r="G23" s="156"/>
    </row>
    <row r="24" spans="1:7" ht="16.5" customHeight="1">
      <c r="A24" s="158">
        <v>21</v>
      </c>
      <c r="B24" s="209"/>
      <c r="C24" s="208"/>
      <c r="D24" s="207" t="s">
        <v>64</v>
      </c>
      <c r="E24" s="156">
        <f t="shared" si="0"/>
        <v>0</v>
      </c>
      <c r="F24" s="156">
        <f t="shared" si="1"/>
        <v>0</v>
      </c>
      <c r="G24" s="156"/>
    </row>
    <row r="25" spans="1:7" ht="16.5" customHeight="1">
      <c r="A25" s="158">
        <v>22</v>
      </c>
      <c r="B25" s="209"/>
      <c r="C25" s="208"/>
      <c r="D25" s="207" t="s">
        <v>64</v>
      </c>
      <c r="E25" s="156">
        <f t="shared" si="0"/>
        <v>0</v>
      </c>
      <c r="F25" s="156">
        <f t="shared" si="1"/>
        <v>0</v>
      </c>
      <c r="G25" s="156"/>
    </row>
    <row r="26" spans="1:7" ht="16.5" customHeight="1">
      <c r="A26" s="158">
        <v>23</v>
      </c>
      <c r="B26" s="209"/>
      <c r="C26" s="208"/>
      <c r="D26" s="207" t="s">
        <v>64</v>
      </c>
      <c r="E26" s="156">
        <f t="shared" si="0"/>
        <v>0</v>
      </c>
      <c r="F26" s="156">
        <f t="shared" si="1"/>
        <v>0</v>
      </c>
      <c r="G26" s="156"/>
    </row>
    <row r="27" spans="1:7" ht="16.5" customHeight="1">
      <c r="A27" s="158">
        <v>24</v>
      </c>
      <c r="B27" s="209"/>
      <c r="C27" s="208"/>
      <c r="D27" s="207" t="s">
        <v>64</v>
      </c>
      <c r="E27" s="156">
        <f t="shared" si="0"/>
        <v>0</v>
      </c>
      <c r="F27" s="156">
        <f t="shared" si="1"/>
        <v>0</v>
      </c>
      <c r="G27" s="156"/>
    </row>
    <row r="28" spans="1:7" ht="16.5" customHeight="1">
      <c r="A28" s="158">
        <v>25</v>
      </c>
      <c r="B28" s="209"/>
      <c r="C28" s="208"/>
      <c r="D28" s="207" t="s">
        <v>64</v>
      </c>
      <c r="E28" s="156">
        <f t="shared" si="0"/>
        <v>0</v>
      </c>
      <c r="F28" s="156">
        <f t="shared" si="1"/>
        <v>0</v>
      </c>
      <c r="G28" s="156"/>
    </row>
    <row r="29" spans="1:7" ht="16.5" customHeight="1">
      <c r="A29" s="158">
        <v>26</v>
      </c>
      <c r="B29" s="209"/>
      <c r="C29" s="208"/>
      <c r="D29" s="207" t="s">
        <v>64</v>
      </c>
      <c r="E29" s="156">
        <f t="shared" si="0"/>
        <v>0</v>
      </c>
      <c r="F29" s="156">
        <f t="shared" si="1"/>
        <v>0</v>
      </c>
      <c r="G29" s="156"/>
    </row>
    <row r="30" spans="1:7" ht="16.5" customHeight="1">
      <c r="A30" s="158">
        <v>27</v>
      </c>
      <c r="B30" s="209"/>
      <c r="C30" s="208"/>
      <c r="D30" s="207" t="s">
        <v>64</v>
      </c>
      <c r="E30" s="156">
        <f t="shared" si="0"/>
        <v>0</v>
      </c>
      <c r="F30" s="156">
        <f t="shared" si="1"/>
        <v>0</v>
      </c>
      <c r="G30" s="156"/>
    </row>
    <row r="31" spans="1:7" ht="16.5" customHeight="1">
      <c r="A31" s="158">
        <v>28</v>
      </c>
      <c r="B31" s="209"/>
      <c r="C31" s="208"/>
      <c r="D31" s="207" t="s">
        <v>64</v>
      </c>
      <c r="E31" s="156">
        <f t="shared" si="0"/>
        <v>0</v>
      </c>
      <c r="F31" s="156">
        <f t="shared" si="1"/>
        <v>0</v>
      </c>
      <c r="G31" s="156"/>
    </row>
    <row r="32" spans="1:7" ht="16.5" customHeight="1">
      <c r="A32" s="158">
        <v>29</v>
      </c>
      <c r="B32" s="209"/>
      <c r="C32" s="208"/>
      <c r="D32" s="207" t="s">
        <v>64</v>
      </c>
      <c r="E32" s="156">
        <f t="shared" si="0"/>
        <v>0</v>
      </c>
      <c r="F32" s="156">
        <f t="shared" si="1"/>
        <v>0</v>
      </c>
      <c r="G32" s="156"/>
    </row>
    <row r="33" spans="1:7" ht="16.5" customHeight="1">
      <c r="A33" s="158">
        <v>30</v>
      </c>
      <c r="B33" s="209"/>
      <c r="C33" s="208"/>
      <c r="D33" s="207" t="s">
        <v>64</v>
      </c>
      <c r="E33" s="156">
        <f t="shared" si="0"/>
        <v>0</v>
      </c>
      <c r="F33" s="156">
        <f t="shared" si="1"/>
        <v>0</v>
      </c>
      <c r="G33" s="156"/>
    </row>
    <row r="34" spans="1:7" ht="16.5" customHeight="1">
      <c r="A34" s="158">
        <v>31</v>
      </c>
      <c r="B34" s="209"/>
      <c r="C34" s="208"/>
      <c r="D34" s="207" t="s">
        <v>64</v>
      </c>
      <c r="E34" s="156">
        <f t="shared" si="0"/>
        <v>0</v>
      </c>
      <c r="F34" s="156">
        <f t="shared" si="1"/>
        <v>0</v>
      </c>
      <c r="G34" s="156"/>
    </row>
    <row r="35" spans="1:7" ht="16.5" customHeight="1">
      <c r="A35" s="158">
        <v>32</v>
      </c>
      <c r="B35" s="209"/>
      <c r="C35" s="208"/>
      <c r="D35" s="207" t="s">
        <v>64</v>
      </c>
      <c r="E35" s="156">
        <f t="shared" si="0"/>
        <v>0</v>
      </c>
      <c r="F35" s="156">
        <f t="shared" si="1"/>
        <v>0</v>
      </c>
      <c r="G35" s="156"/>
    </row>
    <row r="36" spans="1:7" ht="16.5" customHeight="1">
      <c r="A36" s="158">
        <v>33</v>
      </c>
      <c r="B36" s="209"/>
      <c r="C36" s="208"/>
      <c r="D36" s="207" t="s">
        <v>64</v>
      </c>
      <c r="E36" s="156">
        <f t="shared" si="0"/>
        <v>0</v>
      </c>
      <c r="F36" s="156">
        <f t="shared" si="1"/>
        <v>0</v>
      </c>
      <c r="G36" s="156"/>
    </row>
    <row r="37" spans="1:7" ht="16.5" customHeight="1">
      <c r="A37" s="158">
        <v>34</v>
      </c>
      <c r="B37" s="209"/>
      <c r="C37" s="208"/>
      <c r="D37" s="207" t="s">
        <v>64</v>
      </c>
      <c r="E37" s="156">
        <f t="shared" si="0"/>
        <v>0</v>
      </c>
      <c r="F37" s="156">
        <f t="shared" si="1"/>
        <v>0</v>
      </c>
      <c r="G37" s="156"/>
    </row>
    <row r="38" spans="1:7" ht="16.5" customHeight="1">
      <c r="A38" s="158">
        <v>35</v>
      </c>
      <c r="B38" s="209"/>
      <c r="C38" s="208"/>
      <c r="D38" s="207" t="s">
        <v>64</v>
      </c>
      <c r="E38" s="156">
        <f t="shared" si="0"/>
        <v>0</v>
      </c>
      <c r="F38" s="156">
        <f t="shared" si="1"/>
        <v>0</v>
      </c>
      <c r="G38" s="156"/>
    </row>
    <row r="39" spans="1:7" ht="16.5" customHeight="1">
      <c r="A39" s="158">
        <v>36</v>
      </c>
      <c r="B39" s="209"/>
      <c r="C39" s="208"/>
      <c r="D39" s="207" t="s">
        <v>64</v>
      </c>
      <c r="E39" s="156">
        <f t="shared" si="0"/>
        <v>0</v>
      </c>
      <c r="F39" s="156">
        <f t="shared" si="1"/>
        <v>0</v>
      </c>
      <c r="G39" s="156"/>
    </row>
    <row r="40" spans="1:7" ht="16.5" customHeight="1">
      <c r="A40" s="158">
        <v>37</v>
      </c>
      <c r="B40" s="209"/>
      <c r="C40" s="208"/>
      <c r="D40" s="207" t="s">
        <v>64</v>
      </c>
      <c r="E40" s="156">
        <f t="shared" si="0"/>
        <v>0</v>
      </c>
      <c r="F40" s="156">
        <f t="shared" si="1"/>
        <v>0</v>
      </c>
      <c r="G40" s="156"/>
    </row>
    <row r="41" spans="1:7" ht="16.5" customHeight="1">
      <c r="A41" s="158">
        <v>38</v>
      </c>
      <c r="B41" s="209"/>
      <c r="C41" s="208"/>
      <c r="D41" s="207" t="s">
        <v>64</v>
      </c>
      <c r="E41" s="156">
        <f t="shared" si="0"/>
        <v>0</v>
      </c>
      <c r="F41" s="156">
        <f t="shared" si="1"/>
        <v>0</v>
      </c>
      <c r="G41" s="156"/>
    </row>
    <row r="42" spans="1:7" ht="16.5" customHeight="1">
      <c r="A42" s="158">
        <v>39</v>
      </c>
      <c r="B42" s="209"/>
      <c r="C42" s="208"/>
      <c r="D42" s="207" t="s">
        <v>64</v>
      </c>
      <c r="E42" s="156">
        <f t="shared" si="0"/>
        <v>0</v>
      </c>
      <c r="F42" s="156">
        <f t="shared" si="1"/>
        <v>0</v>
      </c>
      <c r="G42" s="156"/>
    </row>
    <row r="43" spans="1:7" ht="16.5" customHeight="1">
      <c r="A43" s="158">
        <v>40</v>
      </c>
      <c r="B43" s="209"/>
      <c r="C43" s="208"/>
      <c r="D43" s="207" t="s">
        <v>64</v>
      </c>
      <c r="E43" s="156">
        <f t="shared" si="0"/>
        <v>0</v>
      </c>
      <c r="F43" s="156">
        <f t="shared" si="1"/>
        <v>0</v>
      </c>
      <c r="G43" s="156"/>
    </row>
    <row r="44" spans="1:7" ht="16.5" customHeight="1">
      <c r="A44" s="158">
        <v>41</v>
      </c>
      <c r="B44" s="209"/>
      <c r="C44" s="208"/>
      <c r="D44" s="207" t="s">
        <v>64</v>
      </c>
      <c r="E44" s="156">
        <f t="shared" si="0"/>
        <v>0</v>
      </c>
      <c r="F44" s="156">
        <f t="shared" si="1"/>
        <v>0</v>
      </c>
      <c r="G44" s="156"/>
    </row>
    <row r="45" spans="1:7" ht="16.5" customHeight="1">
      <c r="A45" s="158">
        <v>42</v>
      </c>
      <c r="B45" s="209"/>
      <c r="C45" s="208"/>
      <c r="D45" s="207" t="s">
        <v>64</v>
      </c>
      <c r="E45" s="156">
        <f t="shared" si="0"/>
        <v>0</v>
      </c>
      <c r="F45" s="156">
        <f t="shared" si="1"/>
        <v>0</v>
      </c>
      <c r="G45" s="156"/>
    </row>
    <row r="46" spans="1:7" ht="16.5" customHeight="1">
      <c r="A46" s="158">
        <v>43</v>
      </c>
      <c r="B46" s="209"/>
      <c r="C46" s="208"/>
      <c r="D46" s="207" t="s">
        <v>64</v>
      </c>
      <c r="E46" s="156">
        <f t="shared" si="0"/>
        <v>0</v>
      </c>
      <c r="F46" s="156">
        <f t="shared" si="1"/>
        <v>0</v>
      </c>
      <c r="G46" s="156"/>
    </row>
    <row r="47" spans="1:7" ht="16.5" customHeight="1">
      <c r="A47" s="158">
        <v>44</v>
      </c>
      <c r="B47" s="209"/>
      <c r="C47" s="208"/>
      <c r="D47" s="207" t="s">
        <v>64</v>
      </c>
      <c r="E47" s="156">
        <f t="shared" si="0"/>
        <v>0</v>
      </c>
      <c r="F47" s="156">
        <f t="shared" si="1"/>
        <v>0</v>
      </c>
      <c r="G47" s="156"/>
    </row>
    <row r="48" spans="1:7" ht="16.5" customHeight="1">
      <c r="A48" s="158">
        <v>45</v>
      </c>
      <c r="B48" s="209"/>
      <c r="C48" s="208"/>
      <c r="D48" s="207" t="s">
        <v>64</v>
      </c>
      <c r="E48" s="156">
        <f t="shared" si="0"/>
        <v>0</v>
      </c>
      <c r="F48" s="156">
        <f t="shared" si="1"/>
        <v>0</v>
      </c>
      <c r="G48" s="156"/>
    </row>
    <row r="49" spans="1:7" ht="16.5" customHeight="1">
      <c r="A49" s="158">
        <v>46</v>
      </c>
      <c r="B49" s="209"/>
      <c r="C49" s="208"/>
      <c r="D49" s="207" t="s">
        <v>64</v>
      </c>
      <c r="E49" s="156">
        <f t="shared" si="0"/>
        <v>0</v>
      </c>
      <c r="F49" s="156">
        <f t="shared" si="1"/>
        <v>0</v>
      </c>
      <c r="G49" s="156"/>
    </row>
    <row r="50" spans="1:7" ht="16.5" customHeight="1">
      <c r="A50" s="158">
        <v>47</v>
      </c>
      <c r="B50" s="209"/>
      <c r="C50" s="208"/>
      <c r="D50" s="207" t="s">
        <v>64</v>
      </c>
      <c r="E50" s="156">
        <f t="shared" si="0"/>
        <v>0</v>
      </c>
      <c r="F50" s="156">
        <f t="shared" si="1"/>
        <v>0</v>
      </c>
      <c r="G50" s="156"/>
    </row>
    <row r="51" spans="1:7" ht="16.5" customHeight="1">
      <c r="A51" s="158">
        <v>48</v>
      </c>
      <c r="B51" s="209"/>
      <c r="C51" s="208"/>
      <c r="D51" s="207" t="s">
        <v>64</v>
      </c>
      <c r="E51" s="156">
        <f t="shared" si="0"/>
        <v>0</v>
      </c>
      <c r="F51" s="156">
        <f t="shared" si="1"/>
        <v>0</v>
      </c>
      <c r="G51" s="156"/>
    </row>
    <row r="52" spans="1:7" ht="16.5" customHeight="1">
      <c r="A52" s="158">
        <v>49</v>
      </c>
      <c r="B52" s="209"/>
      <c r="C52" s="208"/>
      <c r="D52" s="207" t="s">
        <v>64</v>
      </c>
      <c r="E52" s="156">
        <f t="shared" si="0"/>
        <v>0</v>
      </c>
      <c r="F52" s="156">
        <f t="shared" si="1"/>
        <v>0</v>
      </c>
      <c r="G52" s="156"/>
    </row>
    <row r="53" spans="1:7" ht="16.5" customHeight="1">
      <c r="A53" s="158">
        <v>50</v>
      </c>
      <c r="B53" s="209"/>
      <c r="C53" s="208"/>
      <c r="D53" s="207" t="s">
        <v>64</v>
      </c>
      <c r="E53" s="156">
        <f t="shared" si="0"/>
        <v>0</v>
      </c>
      <c r="F53" s="156">
        <f t="shared" ref="F53" si="2">IF(ISBLANK(B53),0,1)</f>
        <v>0</v>
      </c>
      <c r="G53" s="156"/>
    </row>
    <row r="54" spans="1:7" ht="16.5" customHeight="1">
      <c r="A54" s="158">
        <v>51</v>
      </c>
      <c r="B54" s="209"/>
      <c r="C54" s="208"/>
      <c r="D54" s="207"/>
      <c r="E54" s="156">
        <f>IF(D54=1,1,IF(D54=2,2,IF(D54=3,3,0)))</f>
        <v>0</v>
      </c>
      <c r="F54" s="156">
        <f>IF(ISBLANK(B54),0,1)</f>
        <v>0</v>
      </c>
      <c r="G54" s="156"/>
    </row>
    <row r="55" spans="1:7" ht="16.5" customHeight="1">
      <c r="A55" s="158">
        <v>52</v>
      </c>
      <c r="B55" s="209"/>
      <c r="C55" s="208"/>
      <c r="D55" s="207"/>
      <c r="E55" s="156">
        <f t="shared" si="0"/>
        <v>0</v>
      </c>
      <c r="F55" s="156">
        <f t="shared" ref="F55:F103" si="3">IF(ISBLANK(B55),0,1)</f>
        <v>0</v>
      </c>
      <c r="G55" s="156"/>
    </row>
    <row r="56" spans="1:7" ht="16.5" customHeight="1">
      <c r="A56" s="158">
        <v>53</v>
      </c>
      <c r="B56" s="209"/>
      <c r="C56" s="208"/>
      <c r="D56" s="207"/>
      <c r="E56" s="156">
        <f t="shared" si="0"/>
        <v>0</v>
      </c>
      <c r="F56" s="156">
        <f t="shared" si="3"/>
        <v>0</v>
      </c>
      <c r="G56" s="156"/>
    </row>
    <row r="57" spans="1:7" ht="16.5" customHeight="1">
      <c r="A57" s="158">
        <v>54</v>
      </c>
      <c r="B57" s="209"/>
      <c r="C57" s="208"/>
      <c r="D57" s="207" t="s">
        <v>64</v>
      </c>
      <c r="E57" s="156">
        <f t="shared" si="0"/>
        <v>0</v>
      </c>
      <c r="F57" s="156">
        <f t="shared" si="3"/>
        <v>0</v>
      </c>
      <c r="G57" s="156"/>
    </row>
    <row r="58" spans="1:7" ht="16.5" customHeight="1">
      <c r="A58" s="158">
        <v>55</v>
      </c>
      <c r="B58" s="209"/>
      <c r="C58" s="208"/>
      <c r="D58" s="207" t="s">
        <v>64</v>
      </c>
      <c r="E58" s="156">
        <f t="shared" si="0"/>
        <v>0</v>
      </c>
      <c r="F58" s="156">
        <f t="shared" si="3"/>
        <v>0</v>
      </c>
      <c r="G58" s="156"/>
    </row>
    <row r="59" spans="1:7" ht="16.5" customHeight="1">
      <c r="A59" s="158">
        <v>56</v>
      </c>
      <c r="B59" s="209"/>
      <c r="C59" s="208"/>
      <c r="D59" s="207" t="s">
        <v>64</v>
      </c>
      <c r="E59" s="156">
        <f t="shared" si="0"/>
        <v>0</v>
      </c>
      <c r="F59" s="156">
        <f t="shared" si="3"/>
        <v>0</v>
      </c>
      <c r="G59" s="156"/>
    </row>
    <row r="60" spans="1:7" ht="16.5" customHeight="1">
      <c r="A60" s="158">
        <v>57</v>
      </c>
      <c r="B60" s="209"/>
      <c r="C60" s="208"/>
      <c r="D60" s="207" t="s">
        <v>64</v>
      </c>
      <c r="E60" s="156">
        <f t="shared" si="0"/>
        <v>0</v>
      </c>
      <c r="F60" s="156">
        <f t="shared" si="3"/>
        <v>0</v>
      </c>
      <c r="G60" s="156"/>
    </row>
    <row r="61" spans="1:7" ht="16.5" customHeight="1">
      <c r="A61" s="158">
        <v>58</v>
      </c>
      <c r="B61" s="209"/>
      <c r="C61" s="208"/>
      <c r="D61" s="207" t="s">
        <v>64</v>
      </c>
      <c r="E61" s="156">
        <f t="shared" si="0"/>
        <v>0</v>
      </c>
      <c r="F61" s="156">
        <f t="shared" si="3"/>
        <v>0</v>
      </c>
      <c r="G61" s="156"/>
    </row>
    <row r="62" spans="1:7" ht="16.5" customHeight="1">
      <c r="A62" s="158">
        <v>59</v>
      </c>
      <c r="B62" s="209"/>
      <c r="C62" s="208"/>
      <c r="D62" s="207" t="s">
        <v>64</v>
      </c>
      <c r="E62" s="156">
        <f t="shared" si="0"/>
        <v>0</v>
      </c>
      <c r="F62" s="156">
        <f t="shared" si="3"/>
        <v>0</v>
      </c>
      <c r="G62" s="156"/>
    </row>
    <row r="63" spans="1:7" ht="16.5" customHeight="1">
      <c r="A63" s="158">
        <v>60</v>
      </c>
      <c r="B63" s="209"/>
      <c r="C63" s="208"/>
      <c r="D63" s="207" t="s">
        <v>64</v>
      </c>
      <c r="E63" s="156">
        <f t="shared" si="0"/>
        <v>0</v>
      </c>
      <c r="F63" s="156">
        <f t="shared" si="3"/>
        <v>0</v>
      </c>
      <c r="G63" s="156"/>
    </row>
    <row r="64" spans="1:7" ht="16.5" customHeight="1">
      <c r="A64" s="158">
        <v>61</v>
      </c>
      <c r="B64" s="209"/>
      <c r="C64" s="208"/>
      <c r="D64" s="207" t="s">
        <v>64</v>
      </c>
      <c r="E64" s="156">
        <f t="shared" si="0"/>
        <v>0</v>
      </c>
      <c r="F64" s="156">
        <f t="shared" si="3"/>
        <v>0</v>
      </c>
      <c r="G64" s="156"/>
    </row>
    <row r="65" spans="1:7" ht="16.5" customHeight="1">
      <c r="A65" s="158">
        <v>62</v>
      </c>
      <c r="B65" s="209"/>
      <c r="C65" s="208"/>
      <c r="D65" s="207" t="s">
        <v>64</v>
      </c>
      <c r="E65" s="156">
        <f t="shared" si="0"/>
        <v>0</v>
      </c>
      <c r="F65" s="156">
        <f t="shared" si="3"/>
        <v>0</v>
      </c>
      <c r="G65" s="156"/>
    </row>
    <row r="66" spans="1:7" ht="16.5" customHeight="1">
      <c r="A66" s="158">
        <v>63</v>
      </c>
      <c r="B66" s="209"/>
      <c r="C66" s="208"/>
      <c r="D66" s="207" t="s">
        <v>64</v>
      </c>
      <c r="E66" s="156">
        <f t="shared" si="0"/>
        <v>0</v>
      </c>
      <c r="F66" s="156">
        <f t="shared" si="3"/>
        <v>0</v>
      </c>
      <c r="G66" s="156"/>
    </row>
    <row r="67" spans="1:7" ht="16.5" customHeight="1">
      <c r="A67" s="158">
        <v>64</v>
      </c>
      <c r="B67" s="209"/>
      <c r="C67" s="208"/>
      <c r="D67" s="207" t="s">
        <v>64</v>
      </c>
      <c r="E67" s="156">
        <f t="shared" si="0"/>
        <v>0</v>
      </c>
      <c r="F67" s="156">
        <f t="shared" si="3"/>
        <v>0</v>
      </c>
      <c r="G67" s="156"/>
    </row>
    <row r="68" spans="1:7" ht="16.5" customHeight="1">
      <c r="A68" s="158">
        <v>65</v>
      </c>
      <c r="B68" s="209"/>
      <c r="C68" s="208"/>
      <c r="D68" s="207" t="s">
        <v>64</v>
      </c>
      <c r="E68" s="156">
        <f t="shared" si="0"/>
        <v>0</v>
      </c>
      <c r="F68" s="156">
        <f t="shared" si="3"/>
        <v>0</v>
      </c>
      <c r="G68" s="156"/>
    </row>
    <row r="69" spans="1:7" ht="16.5" customHeight="1">
      <c r="A69" s="158">
        <v>66</v>
      </c>
      <c r="B69" s="209"/>
      <c r="C69" s="208"/>
      <c r="D69" s="207" t="s">
        <v>64</v>
      </c>
      <c r="E69" s="156">
        <f t="shared" ref="E69:E103" si="4">IF(D69=1,1,IF(D69=2,2,IF(D69=3,3,0)))</f>
        <v>0</v>
      </c>
      <c r="F69" s="156">
        <f t="shared" si="3"/>
        <v>0</v>
      </c>
      <c r="G69" s="156"/>
    </row>
    <row r="70" spans="1:7" ht="16.5" customHeight="1">
      <c r="A70" s="158">
        <v>67</v>
      </c>
      <c r="B70" s="209"/>
      <c r="C70" s="208"/>
      <c r="D70" s="207" t="s">
        <v>64</v>
      </c>
      <c r="E70" s="156">
        <f t="shared" si="4"/>
        <v>0</v>
      </c>
      <c r="F70" s="156">
        <f t="shared" si="3"/>
        <v>0</v>
      </c>
      <c r="G70" s="156"/>
    </row>
    <row r="71" spans="1:7" ht="16.5" customHeight="1">
      <c r="A71" s="158">
        <v>68</v>
      </c>
      <c r="B71" s="209"/>
      <c r="C71" s="208"/>
      <c r="D71" s="207" t="s">
        <v>64</v>
      </c>
      <c r="E71" s="156">
        <f t="shared" si="4"/>
        <v>0</v>
      </c>
      <c r="F71" s="156">
        <f t="shared" si="3"/>
        <v>0</v>
      </c>
      <c r="G71" s="156"/>
    </row>
    <row r="72" spans="1:7" ht="16.5" customHeight="1">
      <c r="A72" s="158">
        <v>69</v>
      </c>
      <c r="B72" s="209"/>
      <c r="C72" s="208"/>
      <c r="D72" s="207" t="s">
        <v>64</v>
      </c>
      <c r="E72" s="156">
        <f t="shared" si="4"/>
        <v>0</v>
      </c>
      <c r="F72" s="156">
        <f t="shared" si="3"/>
        <v>0</v>
      </c>
      <c r="G72" s="156"/>
    </row>
    <row r="73" spans="1:7" ht="16.5" customHeight="1">
      <c r="A73" s="158">
        <v>70</v>
      </c>
      <c r="B73" s="209"/>
      <c r="C73" s="208"/>
      <c r="D73" s="207" t="s">
        <v>64</v>
      </c>
      <c r="E73" s="156">
        <f t="shared" si="4"/>
        <v>0</v>
      </c>
      <c r="F73" s="156">
        <f t="shared" si="3"/>
        <v>0</v>
      </c>
      <c r="G73" s="156"/>
    </row>
    <row r="74" spans="1:7" ht="16.5" customHeight="1">
      <c r="A74" s="158">
        <v>71</v>
      </c>
      <c r="B74" s="209"/>
      <c r="C74" s="208"/>
      <c r="D74" s="207" t="s">
        <v>64</v>
      </c>
      <c r="E74" s="156">
        <f t="shared" si="4"/>
        <v>0</v>
      </c>
      <c r="F74" s="156">
        <f t="shared" si="3"/>
        <v>0</v>
      </c>
      <c r="G74" s="156"/>
    </row>
    <row r="75" spans="1:7" ht="16.5" customHeight="1">
      <c r="A75" s="158">
        <v>72</v>
      </c>
      <c r="B75" s="209"/>
      <c r="C75" s="208"/>
      <c r="D75" s="207" t="s">
        <v>64</v>
      </c>
      <c r="E75" s="156">
        <f t="shared" si="4"/>
        <v>0</v>
      </c>
      <c r="F75" s="156">
        <f t="shared" si="3"/>
        <v>0</v>
      </c>
      <c r="G75" s="156"/>
    </row>
    <row r="76" spans="1:7" ht="16.5" customHeight="1">
      <c r="A76" s="158">
        <v>73</v>
      </c>
      <c r="B76" s="209"/>
      <c r="C76" s="208"/>
      <c r="D76" s="207" t="s">
        <v>64</v>
      </c>
      <c r="E76" s="156">
        <f t="shared" si="4"/>
        <v>0</v>
      </c>
      <c r="F76" s="156">
        <f t="shared" si="3"/>
        <v>0</v>
      </c>
      <c r="G76" s="156"/>
    </row>
    <row r="77" spans="1:7" ht="16.5" customHeight="1">
      <c r="A77" s="158">
        <v>74</v>
      </c>
      <c r="B77" s="209"/>
      <c r="C77" s="208"/>
      <c r="D77" s="207" t="s">
        <v>64</v>
      </c>
      <c r="E77" s="156">
        <f t="shared" si="4"/>
        <v>0</v>
      </c>
      <c r="F77" s="156">
        <f t="shared" si="3"/>
        <v>0</v>
      </c>
      <c r="G77" s="156"/>
    </row>
    <row r="78" spans="1:7" ht="16.5" customHeight="1">
      <c r="A78" s="158">
        <v>75</v>
      </c>
      <c r="B78" s="209"/>
      <c r="C78" s="208"/>
      <c r="D78" s="207" t="s">
        <v>64</v>
      </c>
      <c r="E78" s="156">
        <f t="shared" si="4"/>
        <v>0</v>
      </c>
      <c r="F78" s="156">
        <f t="shared" si="3"/>
        <v>0</v>
      </c>
      <c r="G78" s="156"/>
    </row>
    <row r="79" spans="1:7" ht="16.5" customHeight="1">
      <c r="A79" s="158">
        <v>76</v>
      </c>
      <c r="B79" s="209"/>
      <c r="C79" s="208"/>
      <c r="D79" s="207" t="s">
        <v>64</v>
      </c>
      <c r="E79" s="156">
        <f t="shared" si="4"/>
        <v>0</v>
      </c>
      <c r="F79" s="156">
        <f t="shared" si="3"/>
        <v>0</v>
      </c>
      <c r="G79" s="156"/>
    </row>
    <row r="80" spans="1:7" ht="16.5" customHeight="1">
      <c r="A80" s="158">
        <v>77</v>
      </c>
      <c r="B80" s="209"/>
      <c r="C80" s="208"/>
      <c r="D80" s="207" t="s">
        <v>64</v>
      </c>
      <c r="E80" s="156">
        <f t="shared" si="4"/>
        <v>0</v>
      </c>
      <c r="F80" s="156">
        <f t="shared" si="3"/>
        <v>0</v>
      </c>
      <c r="G80" s="156"/>
    </row>
    <row r="81" spans="1:7" ht="16.5" customHeight="1">
      <c r="A81" s="158">
        <v>78</v>
      </c>
      <c r="B81" s="209"/>
      <c r="C81" s="208"/>
      <c r="D81" s="207" t="s">
        <v>64</v>
      </c>
      <c r="E81" s="156">
        <f t="shared" si="4"/>
        <v>0</v>
      </c>
      <c r="F81" s="156">
        <f t="shared" si="3"/>
        <v>0</v>
      </c>
      <c r="G81" s="156"/>
    </row>
    <row r="82" spans="1:7" ht="16.5" customHeight="1">
      <c r="A82" s="158">
        <v>79</v>
      </c>
      <c r="B82" s="209"/>
      <c r="C82" s="208"/>
      <c r="D82" s="207" t="s">
        <v>64</v>
      </c>
      <c r="E82" s="156">
        <f t="shared" si="4"/>
        <v>0</v>
      </c>
      <c r="F82" s="156">
        <f t="shared" si="3"/>
        <v>0</v>
      </c>
      <c r="G82" s="156"/>
    </row>
    <row r="83" spans="1:7" ht="16.5" customHeight="1">
      <c r="A83" s="158">
        <v>80</v>
      </c>
      <c r="B83" s="209"/>
      <c r="C83" s="208"/>
      <c r="D83" s="207" t="s">
        <v>64</v>
      </c>
      <c r="E83" s="156">
        <f t="shared" si="4"/>
        <v>0</v>
      </c>
      <c r="F83" s="156">
        <f t="shared" si="3"/>
        <v>0</v>
      </c>
      <c r="G83" s="156"/>
    </row>
    <row r="84" spans="1:7" ht="16.5" customHeight="1">
      <c r="A84" s="158">
        <v>81</v>
      </c>
      <c r="B84" s="209"/>
      <c r="C84" s="208"/>
      <c r="D84" s="207" t="s">
        <v>64</v>
      </c>
      <c r="E84" s="156">
        <f t="shared" si="4"/>
        <v>0</v>
      </c>
      <c r="F84" s="156">
        <f t="shared" si="3"/>
        <v>0</v>
      </c>
      <c r="G84" s="156"/>
    </row>
    <row r="85" spans="1:7" ht="16.5" customHeight="1">
      <c r="A85" s="158">
        <v>82</v>
      </c>
      <c r="B85" s="209"/>
      <c r="C85" s="208"/>
      <c r="D85" s="207" t="s">
        <v>64</v>
      </c>
      <c r="E85" s="156">
        <f t="shared" si="4"/>
        <v>0</v>
      </c>
      <c r="F85" s="156">
        <f t="shared" si="3"/>
        <v>0</v>
      </c>
      <c r="G85" s="156"/>
    </row>
    <row r="86" spans="1:7" ht="16.5" customHeight="1">
      <c r="A86" s="158">
        <v>83</v>
      </c>
      <c r="B86" s="209"/>
      <c r="C86" s="208"/>
      <c r="D86" s="207" t="s">
        <v>64</v>
      </c>
      <c r="E86" s="156">
        <f t="shared" si="4"/>
        <v>0</v>
      </c>
      <c r="F86" s="156">
        <f t="shared" si="3"/>
        <v>0</v>
      </c>
      <c r="G86" s="156"/>
    </row>
    <row r="87" spans="1:7" ht="16.5" customHeight="1">
      <c r="A87" s="158">
        <v>84</v>
      </c>
      <c r="B87" s="209"/>
      <c r="C87" s="208"/>
      <c r="D87" s="207" t="s">
        <v>64</v>
      </c>
      <c r="E87" s="156">
        <f t="shared" si="4"/>
        <v>0</v>
      </c>
      <c r="F87" s="156">
        <f t="shared" si="3"/>
        <v>0</v>
      </c>
      <c r="G87" s="156"/>
    </row>
    <row r="88" spans="1:7" ht="16.5" customHeight="1">
      <c r="A88" s="158">
        <v>85</v>
      </c>
      <c r="B88" s="209"/>
      <c r="C88" s="208"/>
      <c r="D88" s="207" t="s">
        <v>64</v>
      </c>
      <c r="E88" s="156">
        <f t="shared" si="4"/>
        <v>0</v>
      </c>
      <c r="F88" s="156">
        <f t="shared" si="3"/>
        <v>0</v>
      </c>
      <c r="G88" s="156"/>
    </row>
    <row r="89" spans="1:7" ht="16.5" customHeight="1">
      <c r="A89" s="158">
        <v>86</v>
      </c>
      <c r="B89" s="209"/>
      <c r="C89" s="208"/>
      <c r="D89" s="207" t="s">
        <v>64</v>
      </c>
      <c r="E89" s="156">
        <f t="shared" si="4"/>
        <v>0</v>
      </c>
      <c r="F89" s="156">
        <f t="shared" si="3"/>
        <v>0</v>
      </c>
      <c r="G89" s="156"/>
    </row>
    <row r="90" spans="1:7" ht="16.5" customHeight="1">
      <c r="A90" s="158">
        <v>87</v>
      </c>
      <c r="B90" s="209"/>
      <c r="C90" s="208"/>
      <c r="D90" s="207" t="s">
        <v>64</v>
      </c>
      <c r="E90" s="156">
        <f t="shared" si="4"/>
        <v>0</v>
      </c>
      <c r="F90" s="156">
        <f t="shared" si="3"/>
        <v>0</v>
      </c>
      <c r="G90" s="156"/>
    </row>
    <row r="91" spans="1:7" ht="16.5" customHeight="1">
      <c r="A91" s="158">
        <v>88</v>
      </c>
      <c r="B91" s="209"/>
      <c r="C91" s="208"/>
      <c r="D91" s="207" t="s">
        <v>64</v>
      </c>
      <c r="E91" s="156">
        <f t="shared" si="4"/>
        <v>0</v>
      </c>
      <c r="F91" s="156">
        <f t="shared" si="3"/>
        <v>0</v>
      </c>
      <c r="G91" s="156"/>
    </row>
    <row r="92" spans="1:7" ht="16.5" customHeight="1">
      <c r="A92" s="158">
        <v>89</v>
      </c>
      <c r="B92" s="209"/>
      <c r="C92" s="208"/>
      <c r="D92" s="207" t="s">
        <v>64</v>
      </c>
      <c r="E92" s="156">
        <f t="shared" si="4"/>
        <v>0</v>
      </c>
      <c r="F92" s="156">
        <f t="shared" si="3"/>
        <v>0</v>
      </c>
      <c r="G92" s="156"/>
    </row>
    <row r="93" spans="1:7" ht="16.5" customHeight="1">
      <c r="A93" s="158">
        <v>90</v>
      </c>
      <c r="B93" s="209"/>
      <c r="C93" s="208"/>
      <c r="D93" s="207" t="s">
        <v>64</v>
      </c>
      <c r="E93" s="156">
        <f t="shared" si="4"/>
        <v>0</v>
      </c>
      <c r="F93" s="156">
        <f t="shared" si="3"/>
        <v>0</v>
      </c>
      <c r="G93" s="156"/>
    </row>
    <row r="94" spans="1:7" ht="16.5" customHeight="1">
      <c r="A94" s="158">
        <v>91</v>
      </c>
      <c r="B94" s="209"/>
      <c r="C94" s="208"/>
      <c r="D94" s="207" t="s">
        <v>64</v>
      </c>
      <c r="E94" s="156">
        <f t="shared" si="4"/>
        <v>0</v>
      </c>
      <c r="F94" s="156">
        <f t="shared" si="3"/>
        <v>0</v>
      </c>
      <c r="G94" s="156"/>
    </row>
    <row r="95" spans="1:7" ht="16.5" customHeight="1">
      <c r="A95" s="158">
        <v>92</v>
      </c>
      <c r="B95" s="209"/>
      <c r="C95" s="208"/>
      <c r="D95" s="207" t="s">
        <v>64</v>
      </c>
      <c r="E95" s="156">
        <f t="shared" si="4"/>
        <v>0</v>
      </c>
      <c r="F95" s="156">
        <f t="shared" si="3"/>
        <v>0</v>
      </c>
      <c r="G95" s="156"/>
    </row>
    <row r="96" spans="1:7" ht="16.5" customHeight="1">
      <c r="A96" s="158">
        <v>93</v>
      </c>
      <c r="B96" s="209"/>
      <c r="C96" s="208"/>
      <c r="D96" s="207" t="s">
        <v>64</v>
      </c>
      <c r="E96" s="156">
        <f t="shared" si="4"/>
        <v>0</v>
      </c>
      <c r="F96" s="156">
        <f t="shared" si="3"/>
        <v>0</v>
      </c>
      <c r="G96" s="156"/>
    </row>
    <row r="97" spans="1:7" ht="16.5" customHeight="1">
      <c r="A97" s="158">
        <v>94</v>
      </c>
      <c r="B97" s="209"/>
      <c r="C97" s="208"/>
      <c r="D97" s="207" t="s">
        <v>64</v>
      </c>
      <c r="E97" s="156">
        <f t="shared" si="4"/>
        <v>0</v>
      </c>
      <c r="F97" s="156">
        <f t="shared" si="3"/>
        <v>0</v>
      </c>
      <c r="G97" s="156"/>
    </row>
    <row r="98" spans="1:7" ht="16.5" customHeight="1">
      <c r="A98" s="158">
        <v>95</v>
      </c>
      <c r="B98" s="209"/>
      <c r="C98" s="208"/>
      <c r="D98" s="207" t="s">
        <v>64</v>
      </c>
      <c r="E98" s="156">
        <f t="shared" si="4"/>
        <v>0</v>
      </c>
      <c r="F98" s="156">
        <f t="shared" si="3"/>
        <v>0</v>
      </c>
      <c r="G98" s="156"/>
    </row>
    <row r="99" spans="1:7" ht="16.5" customHeight="1">
      <c r="A99" s="158">
        <v>96</v>
      </c>
      <c r="B99" s="209"/>
      <c r="C99" s="208"/>
      <c r="D99" s="207" t="s">
        <v>64</v>
      </c>
      <c r="E99" s="156">
        <f t="shared" si="4"/>
        <v>0</v>
      </c>
      <c r="F99" s="156">
        <f t="shared" si="3"/>
        <v>0</v>
      </c>
      <c r="G99" s="156"/>
    </row>
    <row r="100" spans="1:7" ht="16.5" customHeight="1">
      <c r="A100" s="158">
        <v>97</v>
      </c>
      <c r="B100" s="209"/>
      <c r="C100" s="208"/>
      <c r="D100" s="207" t="s">
        <v>64</v>
      </c>
      <c r="E100" s="156">
        <f t="shared" si="4"/>
        <v>0</v>
      </c>
      <c r="F100" s="156">
        <f t="shared" si="3"/>
        <v>0</v>
      </c>
      <c r="G100" s="156"/>
    </row>
    <row r="101" spans="1:7" ht="16.5" customHeight="1">
      <c r="A101" s="158">
        <v>98</v>
      </c>
      <c r="B101" s="209"/>
      <c r="C101" s="208"/>
      <c r="D101" s="207" t="s">
        <v>64</v>
      </c>
      <c r="E101" s="156">
        <f t="shared" si="4"/>
        <v>0</v>
      </c>
      <c r="F101" s="156">
        <f t="shared" si="3"/>
        <v>0</v>
      </c>
      <c r="G101" s="156"/>
    </row>
    <row r="102" spans="1:7" ht="16.5" customHeight="1">
      <c r="A102" s="158">
        <v>99</v>
      </c>
      <c r="B102" s="209"/>
      <c r="C102" s="208"/>
      <c r="D102" s="207" t="s">
        <v>64</v>
      </c>
      <c r="E102" s="156">
        <f t="shared" si="4"/>
        <v>0</v>
      </c>
      <c r="F102" s="156">
        <f t="shared" si="3"/>
        <v>0</v>
      </c>
      <c r="G102" s="156"/>
    </row>
    <row r="103" spans="1:7" ht="16.5" customHeight="1">
      <c r="A103" s="158">
        <v>100</v>
      </c>
      <c r="B103" s="209"/>
      <c r="C103" s="208"/>
      <c r="D103" s="207" t="s">
        <v>64</v>
      </c>
      <c r="E103" s="156">
        <f t="shared" si="4"/>
        <v>0</v>
      </c>
      <c r="F103" s="156">
        <f t="shared" si="3"/>
        <v>0</v>
      </c>
      <c r="G103" s="156"/>
    </row>
    <row r="104" spans="1:7" ht="16.5" customHeight="1">
      <c r="A104" s="385" t="s">
        <v>6</v>
      </c>
      <c r="B104" s="385"/>
      <c r="C104" s="385"/>
      <c r="D104" s="159">
        <f>SUM(F4:F103)</f>
        <v>0</v>
      </c>
      <c r="E104" s="160">
        <f>COUNTIF(E4:E103,1)</f>
        <v>0</v>
      </c>
      <c r="F104" s="160">
        <f>COUNTIF(E4:E103,2)</f>
        <v>0</v>
      </c>
      <c r="G104" s="160">
        <f>COUNTIF(E4:E103,3)</f>
        <v>0</v>
      </c>
    </row>
  </sheetData>
  <sheetProtection password="8FB9" sheet="1" objects="1" scenarios="1" formatColumns="0" formatRows="0"/>
  <mergeCells count="5">
    <mergeCell ref="A1:D1"/>
    <mergeCell ref="A104:C104"/>
    <mergeCell ref="B2:B3"/>
    <mergeCell ref="C2:C3"/>
    <mergeCell ref="A2:A3"/>
  </mergeCells>
  <pageMargins left="0.78740157480314965" right="0.39370078740157483" top="0.59055118110236227" bottom="0.3937007874015748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DECAE1B500234C8966F390AFC0EA32" ma:contentTypeVersion="9" ma:contentTypeDescription="Ein neues Dokument erstellen." ma:contentTypeScope="" ma:versionID="87fd26451a4fca94eff16d237dd6e9a8">
  <xsd:schema xmlns:xsd="http://www.w3.org/2001/XMLSchema" xmlns:xs="http://www.w3.org/2001/XMLSchema" xmlns:p="http://schemas.microsoft.com/office/2006/metadata/properties" xmlns:ns2="15d7d04b-b6b0-4388-ab53-69ea35f40445" targetNamespace="http://schemas.microsoft.com/office/2006/metadata/properties" ma:root="true" ma:fieldsID="52233b13d168f1dddc143bae278e9238" ns2:_="">
    <xsd:import namespace="15d7d04b-b6b0-4388-ab53-69ea35f40445"/>
    <xsd:element name="properties">
      <xsd:complexType>
        <xsd:sequence>
          <xsd:element name="documentManagement">
            <xsd:complexType>
              <xsd:all>
                <xsd:element ref="ns2:From" minOccurs="0"/>
                <xsd:element ref="ns2:Cc" minOccurs="0"/>
                <xsd:element ref="ns2:Date" minOccurs="0"/>
                <xsd:element ref="ns2:To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7d04b-b6b0-4388-ab53-69ea35f40445" elementFormDefault="qualified">
    <xsd:import namespace="http://schemas.microsoft.com/office/2006/documentManagement/types"/>
    <xsd:import namespace="http://schemas.microsoft.com/office/infopath/2007/PartnerControls"/>
    <xsd:element name="From" ma:index="9" nillable="true" ma:displayName="From" ma:internalName="From">
      <xsd:simpleType>
        <xsd:restriction base="dms:Text"/>
      </xsd:simpleType>
    </xsd:element>
    <xsd:element name="Cc" ma:index="10" nillable="true" ma:displayName="Cc" ma:internalName="Cc">
      <xsd:simpleType>
        <xsd:restriction base="dms:Note">
          <xsd:maxLength value="255"/>
        </xsd:restriction>
      </xsd:simpleType>
    </xsd:element>
    <xsd:element name="Date" ma:index="11" nillable="true" ma:displayName="Date" ma:internalName="Date">
      <xsd:simpleType>
        <xsd:restriction base="dms:DateTime"/>
      </xsd:simpleType>
    </xsd:element>
    <xsd:element name="To" ma:index="12" nillable="true" ma:displayName="To" ma:internalName="To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 xmlns="15d7d04b-b6b0-4388-ab53-69ea35f40445" xsi:nil="true"/>
    <From xmlns="15d7d04b-b6b0-4388-ab53-69ea35f40445" xsi:nil="true"/>
    <To xmlns="15d7d04b-b6b0-4388-ab53-69ea35f40445" xsi:nil="true"/>
    <Date xmlns="15d7d04b-b6b0-4388-ab53-69ea35f40445" xsi:nil="true"/>
  </documentManagement>
</p:properties>
</file>

<file path=customXml/itemProps1.xml><?xml version="1.0" encoding="utf-8"?>
<ds:datastoreItem xmlns:ds="http://schemas.openxmlformats.org/officeDocument/2006/customXml" ds:itemID="{927E76B1-C92C-4EC6-8068-2349AA2C1C03}"/>
</file>

<file path=customXml/itemProps2.xml><?xml version="1.0" encoding="utf-8"?>
<ds:datastoreItem xmlns:ds="http://schemas.openxmlformats.org/officeDocument/2006/customXml" ds:itemID="{2D491A65-FD8D-434D-94C8-F0290BD75217}"/>
</file>

<file path=customXml/itemProps3.xml><?xml version="1.0" encoding="utf-8"?>
<ds:datastoreItem xmlns:ds="http://schemas.openxmlformats.org/officeDocument/2006/customXml" ds:itemID="{B8C76E91-3542-4AE5-AB05-D3892C2639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Allgemein</vt:lpstr>
      <vt:lpstr>FBB</vt:lpstr>
      <vt:lpstr>FBB2</vt:lpstr>
      <vt:lpstr>Öffentlichkeitsarbeit</vt:lpstr>
      <vt:lpstr>EAMA</vt:lpstr>
      <vt:lpstr>Netzwerkarbeit</vt:lpstr>
      <vt:lpstr>Konzeptioneller Bereich</vt:lpstr>
      <vt:lpstr>FBB!Anzahl</vt:lpstr>
      <vt:lpstr>'FBB2'!Anzahl</vt:lpstr>
      <vt:lpstr>FBB!Anzahl1</vt:lpstr>
      <vt:lpstr>'FBB2'!Anzahl1</vt:lpstr>
      <vt:lpstr>Allgemein!Druckbereich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Jahresstatistik_regionale_oba_2017</dc:title>
  <dc:subject/>
  <dc:creator>strobl</dc:creator>
  <cp:lastModifiedBy>Fritsch, Mara</cp:lastModifiedBy>
  <cp:lastPrinted>2016-02-09T12:55:38Z</cp:lastPrinted>
  <dcterms:created xsi:type="dcterms:W3CDTF">2006-09-05T15:05:43Z</dcterms:created>
  <dcterms:modified xsi:type="dcterms:W3CDTF">2017-08-14T12:47:00Z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0x010100ABDECAE1B500234C8966F390AFC0EA32</vt:lpwstr>
  </property>
  <property fmtid="{D5CDD505-2E9C-101B-9397-08002B2CF9AE}" pid="3" name="Order">
    <vt:r8>17610100</vt:r8>
  </property>
  <property fmtid="{D5CDD505-2E9C-101B-9397-08002B2CF9AE}" pid="4" name="Projektbeschreibung">
    <vt:lpwstr/>
  </property>
</Properties>
</file>